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owen/Google Drive/"/>
    </mc:Choice>
  </mc:AlternateContent>
  <bookViews>
    <workbookView xWindow="0" yWindow="0" windowWidth="28800" windowHeight="18000" tabRatio="500"/>
  </bookViews>
  <sheets>
    <sheet name="UARK Tuition" sheetId="1" r:id="rId1"/>
    <sheet name="Uni. Of MO" sheetId="3" r:id="rId2"/>
    <sheet name="Data Biography" sheetId="2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3" l="1"/>
  <c r="G6" i="3"/>
  <c r="G5" i="3"/>
  <c r="G4" i="3"/>
  <c r="C22" i="3"/>
  <c r="D22" i="3"/>
  <c r="E22" i="3"/>
  <c r="B22" i="3"/>
  <c r="E12" i="1"/>
  <c r="D27" i="3"/>
  <c r="E27" i="3"/>
  <c r="C27" i="3"/>
  <c r="C20" i="3"/>
  <c r="D20" i="3"/>
  <c r="E20" i="3"/>
  <c r="B20" i="3"/>
  <c r="C19" i="3"/>
  <c r="D19" i="3"/>
  <c r="E19" i="3"/>
  <c r="B19" i="3"/>
  <c r="C18" i="3"/>
  <c r="D18" i="3"/>
  <c r="E18" i="3"/>
  <c r="B18" i="3"/>
  <c r="D26" i="3"/>
  <c r="E26" i="3"/>
  <c r="C26" i="3"/>
  <c r="D25" i="3"/>
  <c r="E25" i="3"/>
  <c r="C25" i="3"/>
  <c r="C16" i="3"/>
  <c r="D16" i="3"/>
  <c r="E16" i="3"/>
  <c r="B16" i="3"/>
  <c r="E15" i="3"/>
  <c r="D15" i="3"/>
  <c r="C15" i="3"/>
  <c r="B15" i="3"/>
  <c r="D8" i="1"/>
  <c r="D9" i="1"/>
  <c r="D14" i="1"/>
  <c r="C8" i="1"/>
  <c r="C9" i="1"/>
  <c r="C14" i="1"/>
  <c r="D18" i="1"/>
  <c r="E8" i="1"/>
  <c r="E9" i="1"/>
  <c r="E14" i="1"/>
  <c r="E18" i="1"/>
  <c r="B8" i="1"/>
  <c r="B9" i="1"/>
  <c r="B14" i="1"/>
  <c r="C18" i="1"/>
  <c r="C11" i="1"/>
  <c r="D11" i="1"/>
  <c r="E11" i="1"/>
  <c r="B11" i="1"/>
  <c r="F4" i="1"/>
  <c r="F5" i="1"/>
  <c r="F6" i="1"/>
  <c r="D17" i="1"/>
  <c r="E17" i="1"/>
  <c r="D16" i="1"/>
  <c r="E16" i="1"/>
  <c r="C17" i="1"/>
  <c r="C16" i="1"/>
</calcChain>
</file>

<file path=xl/sharedStrings.xml><?xml version="1.0" encoding="utf-8"?>
<sst xmlns="http://schemas.openxmlformats.org/spreadsheetml/2006/main" count="84" uniqueCount="55">
  <si>
    <t>Dataset Name</t>
  </si>
  <si>
    <t>Link to data source</t>
  </si>
  <si>
    <t>Link to storage source</t>
  </si>
  <si>
    <t>Who collected the data</t>
  </si>
  <si>
    <t>Who owns the data</t>
  </si>
  <si>
    <t>How was the data collected</t>
  </si>
  <si>
    <t>Sample Size</t>
  </si>
  <si>
    <t>Who was included/excluded from sample</t>
  </si>
  <si>
    <t>When was the data collected</t>
  </si>
  <si>
    <t>When was the data last updated</t>
  </si>
  <si>
    <t>Why was the data collected</t>
  </si>
  <si>
    <t>Notes on data quality</t>
  </si>
  <si>
    <t>Notes on data usage conditions</t>
  </si>
  <si>
    <t>College Navigator</t>
  </si>
  <si>
    <t>https://nces.ed.gov/collegenavigator/?q=University+of+Arkansas&amp;s=all&amp;id=106397</t>
  </si>
  <si>
    <t>?</t>
  </si>
  <si>
    <t>JAN 26 2017</t>
  </si>
  <si>
    <t>ESTIMATED EXPENSES FOR ACADEMIC YEAR</t>
  </si>
  <si>
    <t>2012-2013</t>
  </si>
  <si>
    <t>2013-2014</t>
  </si>
  <si>
    <t>2014-2015</t>
  </si>
  <si>
    <t>2015-2016</t>
  </si>
  <si>
    <t>% CHANGE 2014-2015 TO 2015-2016</t>
  </si>
  <si>
    <t>Books and supplies</t>
  </si>
  <si>
    <t>Room and board</t>
  </si>
  <si>
    <t>Other</t>
  </si>
  <si>
    <t>Out-of-state Tuition and Fees</t>
  </si>
  <si>
    <t>In-state Tuition and Fees</t>
  </si>
  <si>
    <t>In-state Total</t>
  </si>
  <si>
    <t>Out-of-state Total</t>
  </si>
  <si>
    <t>https://nces.ed.gov/collegenavigator/?q=University+of+missouri&amp;s=all&amp;id=178396</t>
  </si>
  <si>
    <t>JAN 27 2017</t>
  </si>
  <si>
    <t>In-state Tuition and fees</t>
  </si>
  <si>
    <t>Out-of-state tuition and fees</t>
  </si>
  <si>
    <t xml:space="preserve">Other </t>
  </si>
  <si>
    <t>Total Gain</t>
  </si>
  <si>
    <t>Total In-State On Campus</t>
  </si>
  <si>
    <t>Total Out-of-state On Campus</t>
  </si>
  <si>
    <t>% Change Expenses</t>
  </si>
  <si>
    <t xml:space="preserve">Difference Between In- and Out-of-state </t>
  </si>
  <si>
    <t>Total In- and Out-of-state</t>
  </si>
  <si>
    <t>Gain for Out-of-state tuition</t>
  </si>
  <si>
    <t>Gain for In-state tuition</t>
  </si>
  <si>
    <t>On Campus Total</t>
  </si>
  <si>
    <t>Off Campus Total</t>
  </si>
  <si>
    <t>Total Out-of-state Off Campus (with Family)</t>
  </si>
  <si>
    <t>Total In-State Off Campus (with Family)</t>
  </si>
  <si>
    <t>Gain for In-State Tuition</t>
  </si>
  <si>
    <t>Gain for Out-of-state Tuition</t>
  </si>
  <si>
    <t>% Difference 2015-2016</t>
  </si>
  <si>
    <t>Difference Between In- and Out-of-state</t>
  </si>
  <si>
    <t>NCES</t>
  </si>
  <si>
    <t>IPEDS</t>
  </si>
  <si>
    <t>In-State Total (On and Off Campus)</t>
  </si>
  <si>
    <t>Out-of-state Total (On and Off Campus)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</si>
</sst>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33333"/>
      <name val="Arial"/>
    </font>
    <font>
      <b/>
      <sz val="11"/>
      <color rgb="FF00408C"/>
      <name val="Arial"/>
    </font>
    <font>
      <b/>
      <sz val="11"/>
      <color theme="8" tint="-0.49998474074526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6" fontId="0" fillId="0" borderId="0" xfId="0" applyNumberFormat="1"/>
    <xf numFmtId="6" fontId="3" fillId="0" borderId="0" xfId="0" applyNumberFormat="1" applyFont="1"/>
    <xf numFmtId="10" fontId="3" fillId="0" borderId="0" xfId="0" applyNumberFormat="1" applyFont="1"/>
    <xf numFmtId="0" fontId="4" fillId="0" borderId="0" xfId="0" applyFont="1" applyAlignment="1">
      <alignment wrapText="1"/>
    </xf>
    <xf numFmtId="9" fontId="0" fillId="0" borderId="0" xfId="0" applyNumberFormat="1"/>
    <xf numFmtId="9" fontId="3" fillId="0" borderId="0" xfId="1" applyFont="1"/>
    <xf numFmtId="164" fontId="3" fillId="0" borderId="0" xfId="1" applyNumberFormat="1" applyFont="1"/>
    <xf numFmtId="10" fontId="3" fillId="0" borderId="0" xfId="1" applyNumberFormat="1" applyFont="1"/>
    <xf numFmtId="9" fontId="0" fillId="0" borderId="0" xfId="1" applyFont="1"/>
    <xf numFmtId="0" fontId="5" fillId="0" borderId="0" xfId="0" applyFont="1" applyAlignment="1"/>
    <xf numFmtId="164" fontId="0" fillId="0" borderId="0" xfId="1" applyNumberFormat="1" applyFont="1"/>
    <xf numFmtId="164" fontId="1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4" sqref="F4"/>
    </sheetView>
  </sheetViews>
  <sheetFormatPr baseColWidth="10" defaultRowHeight="16" x14ac:dyDescent="0.2"/>
  <cols>
    <col min="1" max="1" width="36.83203125" bestFit="1" customWidth="1"/>
    <col min="2" max="5" width="9.83203125" bestFit="1" customWidth="1"/>
    <col min="6" max="6" width="19" bestFit="1" customWidth="1"/>
    <col min="7" max="7" width="21.5" bestFit="1" customWidth="1"/>
  </cols>
  <sheetData>
    <row r="1" spans="1:7" ht="29" x14ac:dyDescent="0.2">
      <c r="A1" s="7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38</v>
      </c>
      <c r="G1" s="3"/>
    </row>
    <row r="2" spans="1:7" x14ac:dyDescent="0.2">
      <c r="A2" s="2" t="s">
        <v>27</v>
      </c>
      <c r="B2" s="5">
        <v>7554</v>
      </c>
      <c r="C2" s="5">
        <v>7818</v>
      </c>
      <c r="D2" s="5">
        <v>8210</v>
      </c>
      <c r="E2" s="5">
        <v>8522</v>
      </c>
      <c r="G2" s="12"/>
    </row>
    <row r="3" spans="1:7" x14ac:dyDescent="0.2">
      <c r="A3" s="2" t="s">
        <v>26</v>
      </c>
      <c r="B3" s="5">
        <v>18434</v>
      </c>
      <c r="C3" s="5">
        <v>19074</v>
      </c>
      <c r="D3" s="5">
        <v>20300</v>
      </c>
      <c r="E3" s="5">
        <v>21826</v>
      </c>
    </row>
    <row r="4" spans="1:7" x14ac:dyDescent="0.2">
      <c r="A4" s="2" t="s">
        <v>23</v>
      </c>
      <c r="B4" s="5">
        <v>1278</v>
      </c>
      <c r="C4" s="5">
        <v>1380</v>
      </c>
      <c r="D4" s="5">
        <v>1400</v>
      </c>
      <c r="E4" s="5">
        <v>1000</v>
      </c>
      <c r="F4" s="14">
        <f>(E4-B4)/B4</f>
        <v>-0.21752738654147105</v>
      </c>
    </row>
    <row r="5" spans="1:7" x14ac:dyDescent="0.2">
      <c r="A5" s="2" t="s">
        <v>24</v>
      </c>
      <c r="B5" s="5">
        <v>8672</v>
      </c>
      <c r="C5" s="5">
        <v>9042</v>
      </c>
      <c r="D5" s="5">
        <v>9454</v>
      </c>
      <c r="E5" s="5">
        <v>9880</v>
      </c>
      <c r="F5" s="14">
        <f t="shared" ref="F5:F6" si="0">(E5-B5)/B5</f>
        <v>0.13929889298892989</v>
      </c>
    </row>
    <row r="6" spans="1:7" x14ac:dyDescent="0.2">
      <c r="A6" s="2" t="s">
        <v>25</v>
      </c>
      <c r="B6" s="5">
        <v>3968</v>
      </c>
      <c r="C6" s="5">
        <v>3972</v>
      </c>
      <c r="D6" s="5">
        <v>4002</v>
      </c>
      <c r="E6" s="5">
        <v>4104</v>
      </c>
      <c r="F6" s="15">
        <f t="shared" si="0"/>
        <v>3.4274193548387094E-2</v>
      </c>
    </row>
    <row r="7" spans="1:7" x14ac:dyDescent="0.2">
      <c r="A7" s="2"/>
      <c r="B7" s="5"/>
      <c r="C7" s="5"/>
      <c r="D7" s="5"/>
      <c r="E7" s="5"/>
    </row>
    <row r="8" spans="1:7" x14ac:dyDescent="0.2">
      <c r="A8" s="2" t="s">
        <v>28</v>
      </c>
      <c r="B8" s="5">
        <f>SUM(B2+B4+B5+B6)</f>
        <v>21472</v>
      </c>
      <c r="C8" s="5">
        <f>SUM(C2+C4+C5+C6)</f>
        <v>22212</v>
      </c>
      <c r="D8" s="5">
        <f>SUM(D2+D4+D5+D6)</f>
        <v>23066</v>
      </c>
      <c r="E8" s="5">
        <f>SUM(E2+E4+E5+E6)</f>
        <v>23506</v>
      </c>
    </row>
    <row r="9" spans="1:7" x14ac:dyDescent="0.2">
      <c r="A9" s="2" t="s">
        <v>29</v>
      </c>
      <c r="B9" s="5">
        <f>SUM(B3:B6)</f>
        <v>32352</v>
      </c>
      <c r="C9" s="5">
        <f>SUM(C3:C6)</f>
        <v>33468</v>
      </c>
      <c r="D9" s="5">
        <f>SUM(D3:D6)</f>
        <v>35156</v>
      </c>
      <c r="E9" s="5">
        <f>SUM(E3:E6)</f>
        <v>36810</v>
      </c>
    </row>
    <row r="10" spans="1:7" x14ac:dyDescent="0.2">
      <c r="A10" s="2"/>
      <c r="B10" s="5"/>
      <c r="C10" s="5"/>
      <c r="D10" s="5"/>
      <c r="E10" s="5"/>
      <c r="F10" s="12"/>
    </row>
    <row r="11" spans="1:7" x14ac:dyDescent="0.2">
      <c r="A11" s="2" t="s">
        <v>39</v>
      </c>
      <c r="B11" s="5">
        <f>(B9-B8)</f>
        <v>10880</v>
      </c>
      <c r="C11" s="5">
        <f t="shared" ref="C11:E11" si="1">(C9-C8)</f>
        <v>11256</v>
      </c>
      <c r="D11" s="5">
        <f t="shared" si="1"/>
        <v>12090</v>
      </c>
      <c r="E11" s="5">
        <f t="shared" si="1"/>
        <v>13304</v>
      </c>
    </row>
    <row r="12" spans="1:7" x14ac:dyDescent="0.2">
      <c r="A12" s="2" t="s">
        <v>49</v>
      </c>
      <c r="B12" s="5"/>
      <c r="C12" s="5"/>
      <c r="D12" s="5"/>
      <c r="E12" s="10">
        <f>1-(E8/E9)</f>
        <v>0.36142352621570228</v>
      </c>
    </row>
    <row r="13" spans="1:7" x14ac:dyDescent="0.2">
      <c r="A13" s="2"/>
      <c r="B13" s="5"/>
      <c r="C13" s="5"/>
      <c r="D13" s="5"/>
      <c r="E13" s="5"/>
    </row>
    <row r="14" spans="1:7" x14ac:dyDescent="0.2">
      <c r="A14" s="2" t="s">
        <v>40</v>
      </c>
      <c r="B14" s="5">
        <f>(B8+B9)</f>
        <v>53824</v>
      </c>
      <c r="C14" s="5">
        <f t="shared" ref="C14:E14" si="2">(C8+C9)</f>
        <v>55680</v>
      </c>
      <c r="D14" s="5">
        <f t="shared" si="2"/>
        <v>58222</v>
      </c>
      <c r="E14" s="5">
        <f t="shared" si="2"/>
        <v>60316</v>
      </c>
      <c r="F14" s="8"/>
    </row>
    <row r="15" spans="1:7" x14ac:dyDescent="0.2">
      <c r="A15" s="2"/>
      <c r="B15" s="5"/>
      <c r="C15" s="5"/>
      <c r="D15" s="5"/>
      <c r="E15" s="5"/>
      <c r="F15" s="8"/>
    </row>
    <row r="16" spans="1:7" x14ac:dyDescent="0.2">
      <c r="A16" s="2" t="s">
        <v>42</v>
      </c>
      <c r="B16" s="5"/>
      <c r="C16" s="11">
        <f>(C2-B2)/B2</f>
        <v>3.4948371723590152E-2</v>
      </c>
      <c r="D16" s="11">
        <f>(D2-C2)/C2</f>
        <v>5.014070094653364E-2</v>
      </c>
      <c r="E16" s="11">
        <f>(E2-D2)/D2</f>
        <v>3.8002436053593179E-2</v>
      </c>
    </row>
    <row r="17" spans="1:5" x14ac:dyDescent="0.2">
      <c r="A17" s="2" t="s">
        <v>41</v>
      </c>
      <c r="B17" s="5"/>
      <c r="C17" s="11">
        <f>(C3-B3)/B3</f>
        <v>3.4718455028751219E-2</v>
      </c>
      <c r="D17" s="11">
        <f>(D3-C3)/C3</f>
        <v>6.427597777078746E-2</v>
      </c>
      <c r="E17" s="11">
        <f>(E3-D3)/D3</f>
        <v>7.5172413793103451E-2</v>
      </c>
    </row>
    <row r="18" spans="1:5" x14ac:dyDescent="0.2">
      <c r="A18" s="2" t="s">
        <v>35</v>
      </c>
      <c r="B18" s="5"/>
      <c r="C18" s="9">
        <f>(C14-B14)/B14</f>
        <v>3.4482758620689655E-2</v>
      </c>
      <c r="D18" s="9">
        <f t="shared" ref="D18:E18" si="3">(D14-C14)/C14</f>
        <v>4.565373563218391E-2</v>
      </c>
      <c r="E18" s="9">
        <f t="shared" si="3"/>
        <v>3.5965786128954694E-2</v>
      </c>
    </row>
  </sheetData>
  <pageMargins left="0.7" right="0.7" top="0.75" bottom="0.75" header="0.3" footer="0.3"/>
  <ignoredErrors>
    <ignoredError sqref="B9:E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17" sqref="F17"/>
    </sheetView>
  </sheetViews>
  <sheetFormatPr baseColWidth="10" defaultRowHeight="16" x14ac:dyDescent="0.2"/>
  <cols>
    <col min="1" max="1" width="36.5" bestFit="1" customWidth="1"/>
    <col min="2" max="5" width="9.83203125" bestFit="1" customWidth="1"/>
    <col min="6" max="6" width="32.83203125" bestFit="1" customWidth="1"/>
    <col min="7" max="8" width="19" bestFit="1" customWidth="1"/>
  </cols>
  <sheetData>
    <row r="1" spans="1:8" ht="29" x14ac:dyDescent="0.2">
      <c r="A1" s="7" t="s">
        <v>17</v>
      </c>
      <c r="B1" s="7" t="s">
        <v>18</v>
      </c>
      <c r="C1" s="3" t="s">
        <v>19</v>
      </c>
      <c r="D1" s="3" t="s">
        <v>20</v>
      </c>
      <c r="E1" s="3" t="s">
        <v>21</v>
      </c>
      <c r="F1" s="7" t="s">
        <v>22</v>
      </c>
      <c r="G1" s="13" t="s">
        <v>38</v>
      </c>
      <c r="H1" s="13"/>
    </row>
    <row r="2" spans="1:8" x14ac:dyDescent="0.2">
      <c r="A2" s="2" t="s">
        <v>32</v>
      </c>
      <c r="B2" s="5">
        <v>9257</v>
      </c>
      <c r="C2" s="5">
        <v>9415</v>
      </c>
      <c r="D2" s="5">
        <v>9433</v>
      </c>
      <c r="E2" s="5">
        <v>9509</v>
      </c>
      <c r="F2" s="6">
        <v>8.0000000000000002E-3</v>
      </c>
    </row>
    <row r="3" spans="1:8" x14ac:dyDescent="0.2">
      <c r="A3" s="2" t="s">
        <v>33</v>
      </c>
      <c r="B3" s="5">
        <v>23366</v>
      </c>
      <c r="C3" s="5">
        <v>23764</v>
      </c>
      <c r="D3" s="5">
        <v>24460</v>
      </c>
      <c r="E3" s="5">
        <v>25166</v>
      </c>
      <c r="F3" s="6">
        <v>2.9000000000000001E-2</v>
      </c>
    </row>
    <row r="4" spans="1:8" x14ac:dyDescent="0.2">
      <c r="A4" s="2" t="s">
        <v>23</v>
      </c>
      <c r="B4" s="5">
        <v>930</v>
      </c>
      <c r="C4" s="5">
        <v>946</v>
      </c>
      <c r="D4" s="5">
        <v>1114</v>
      </c>
      <c r="E4" s="5">
        <v>1124</v>
      </c>
      <c r="F4" s="6">
        <v>8.9999999999999993E-3</v>
      </c>
      <c r="G4" s="14">
        <f>(E4-B4)/B4</f>
        <v>0.2086021505376344</v>
      </c>
      <c r="H4" s="14"/>
    </row>
    <row r="5" spans="1:8" x14ac:dyDescent="0.2">
      <c r="A5" s="2" t="s">
        <v>24</v>
      </c>
      <c r="B5" s="5">
        <v>8944</v>
      </c>
      <c r="C5" s="5">
        <v>9286</v>
      </c>
      <c r="D5" s="5">
        <v>9386</v>
      </c>
      <c r="E5" s="5">
        <v>9808</v>
      </c>
      <c r="F5" s="6">
        <v>4.4999999999999998E-2</v>
      </c>
      <c r="G5" s="14">
        <f t="shared" ref="G5:H6" si="0">(E5-B5)/B5</f>
        <v>9.6601073345259386E-2</v>
      </c>
      <c r="H5" s="14"/>
    </row>
    <row r="6" spans="1:8" x14ac:dyDescent="0.2">
      <c r="A6" s="2" t="s">
        <v>34</v>
      </c>
      <c r="B6" s="5">
        <v>3256</v>
      </c>
      <c r="C6" s="5">
        <v>3296</v>
      </c>
      <c r="D6" s="5">
        <v>3664</v>
      </c>
      <c r="E6" s="5">
        <v>3742</v>
      </c>
      <c r="F6" s="6">
        <v>2.1000000000000001E-2</v>
      </c>
      <c r="G6" s="14">
        <f t="shared" si="0"/>
        <v>0.14926289926289926</v>
      </c>
      <c r="H6" s="14"/>
    </row>
    <row r="7" spans="1:8" x14ac:dyDescent="0.2">
      <c r="A7" s="2"/>
      <c r="B7" s="5"/>
      <c r="C7" s="5"/>
      <c r="D7" s="5"/>
      <c r="E7" s="5"/>
      <c r="F7" s="6"/>
    </row>
    <row r="8" spans="1:8" x14ac:dyDescent="0.2">
      <c r="A8" s="2"/>
      <c r="B8" s="2"/>
      <c r="C8" s="2"/>
      <c r="D8" s="2"/>
      <c r="E8" s="2"/>
      <c r="F8" s="2"/>
    </row>
    <row r="9" spans="1:8" x14ac:dyDescent="0.2">
      <c r="A9" s="2" t="s">
        <v>36</v>
      </c>
      <c r="B9" s="5">
        <v>22387</v>
      </c>
      <c r="C9" s="5">
        <v>22943</v>
      </c>
      <c r="D9" s="5">
        <v>23597</v>
      </c>
      <c r="E9" s="5">
        <v>24183</v>
      </c>
      <c r="F9" s="6">
        <v>2.5000000000000001E-2</v>
      </c>
    </row>
    <row r="10" spans="1:8" x14ac:dyDescent="0.2">
      <c r="A10" s="2" t="s">
        <v>46</v>
      </c>
      <c r="B10" s="5">
        <v>10187</v>
      </c>
      <c r="C10" s="5">
        <v>10361</v>
      </c>
      <c r="D10" s="5">
        <v>14211</v>
      </c>
      <c r="E10" s="5">
        <v>14375</v>
      </c>
      <c r="F10" s="6">
        <v>1.2E-2</v>
      </c>
    </row>
    <row r="11" spans="1:8" x14ac:dyDescent="0.2">
      <c r="A11" s="2"/>
      <c r="B11" s="5"/>
      <c r="C11" s="5"/>
      <c r="D11" s="5"/>
      <c r="E11" s="5"/>
      <c r="F11" s="6"/>
    </row>
    <row r="12" spans="1:8" x14ac:dyDescent="0.2">
      <c r="A12" s="2" t="s">
        <v>37</v>
      </c>
      <c r="B12" s="5">
        <v>36496</v>
      </c>
      <c r="C12" s="5">
        <v>37292</v>
      </c>
      <c r="D12" s="5">
        <v>38624</v>
      </c>
      <c r="E12" s="5">
        <v>39840</v>
      </c>
      <c r="F12" s="6">
        <v>3.1E-2</v>
      </c>
    </row>
    <row r="13" spans="1:8" x14ac:dyDescent="0.2">
      <c r="A13" s="2" t="s">
        <v>45</v>
      </c>
      <c r="B13" s="5">
        <v>24296</v>
      </c>
      <c r="C13" s="5">
        <v>24710</v>
      </c>
      <c r="D13" s="5">
        <v>29238</v>
      </c>
      <c r="E13" s="5">
        <v>30032</v>
      </c>
      <c r="F13" s="6">
        <v>2.7E-2</v>
      </c>
    </row>
    <row r="15" spans="1:8" x14ac:dyDescent="0.2">
      <c r="A15" s="2" t="s">
        <v>43</v>
      </c>
      <c r="B15" s="4">
        <f>(B9+B12)</f>
        <v>58883</v>
      </c>
      <c r="C15" s="4">
        <f t="shared" ref="C15:E15" si="1">(C9+C12)</f>
        <v>60235</v>
      </c>
      <c r="D15" s="4">
        <f t="shared" si="1"/>
        <v>62221</v>
      </c>
      <c r="E15" s="4">
        <f t="shared" si="1"/>
        <v>64023</v>
      </c>
    </row>
    <row r="16" spans="1:8" x14ac:dyDescent="0.2">
      <c r="A16" s="2" t="s">
        <v>44</v>
      </c>
      <c r="B16" s="4">
        <f>(B10+B13)</f>
        <v>34483</v>
      </c>
      <c r="C16" s="4">
        <f t="shared" ref="C16:E16" si="2">(C10+C13)</f>
        <v>35071</v>
      </c>
      <c r="D16" s="4">
        <f t="shared" si="2"/>
        <v>43449</v>
      </c>
      <c r="E16" s="4">
        <f t="shared" si="2"/>
        <v>44407</v>
      </c>
    </row>
    <row r="17" spans="1:8" x14ac:dyDescent="0.2">
      <c r="F17" s="4"/>
    </row>
    <row r="18" spans="1:8" x14ac:dyDescent="0.2">
      <c r="A18" s="2" t="s">
        <v>53</v>
      </c>
      <c r="B18" s="4">
        <f>(B9+B10)</f>
        <v>32574</v>
      </c>
      <c r="C18" s="4">
        <f t="shared" ref="C18:E18" si="3">(C9+C10)</f>
        <v>33304</v>
      </c>
      <c r="D18" s="4">
        <f t="shared" si="3"/>
        <v>37808</v>
      </c>
      <c r="E18" s="4">
        <f t="shared" si="3"/>
        <v>38558</v>
      </c>
    </row>
    <row r="19" spans="1:8" x14ac:dyDescent="0.2">
      <c r="A19" s="2" t="s">
        <v>54</v>
      </c>
      <c r="B19" s="4">
        <f>(B12+B13)</f>
        <v>60792</v>
      </c>
      <c r="C19" s="4">
        <f t="shared" ref="C19:E19" si="4">(C12+C13)</f>
        <v>62002</v>
      </c>
      <c r="D19" s="4">
        <f t="shared" si="4"/>
        <v>67862</v>
      </c>
      <c r="E19" s="4">
        <f t="shared" si="4"/>
        <v>69872</v>
      </c>
    </row>
    <row r="20" spans="1:8" x14ac:dyDescent="0.2">
      <c r="A20" s="2" t="s">
        <v>40</v>
      </c>
      <c r="B20" s="4">
        <f>(B18+B19)</f>
        <v>93366</v>
      </c>
      <c r="C20" s="4">
        <f t="shared" ref="C20:E20" si="5">(C18+C19)</f>
        <v>95306</v>
      </c>
      <c r="D20" s="4">
        <f t="shared" si="5"/>
        <v>105670</v>
      </c>
      <c r="E20" s="4">
        <f t="shared" si="5"/>
        <v>108430</v>
      </c>
    </row>
    <row r="22" spans="1:8" x14ac:dyDescent="0.2">
      <c r="A22" s="2" t="s">
        <v>50</v>
      </c>
      <c r="B22" s="4">
        <f>(B19-B18)</f>
        <v>28218</v>
      </c>
      <c r="C22" s="4">
        <f t="shared" ref="C22:E22" si="6">(C19-C18)</f>
        <v>28698</v>
      </c>
      <c r="D22" s="4">
        <f t="shared" si="6"/>
        <v>30054</v>
      </c>
      <c r="E22" s="4">
        <f t="shared" si="6"/>
        <v>31314</v>
      </c>
      <c r="H22" s="4"/>
    </row>
    <row r="23" spans="1:8" x14ac:dyDescent="0.2">
      <c r="A23" s="2" t="s">
        <v>49</v>
      </c>
      <c r="E23" s="14">
        <f>1-(E18/E19)</f>
        <v>0.44816235401877724</v>
      </c>
      <c r="H23" s="4"/>
    </row>
    <row r="25" spans="1:8" x14ac:dyDescent="0.2">
      <c r="A25" s="2" t="s">
        <v>47</v>
      </c>
      <c r="C25" s="14">
        <f>(C2-B2)/B2</f>
        <v>1.706816463217025E-2</v>
      </c>
      <c r="D25" s="14">
        <f t="shared" ref="D25:E25" si="7">(D2-C2)/C2</f>
        <v>1.9118428040361126E-3</v>
      </c>
      <c r="E25" s="14">
        <f t="shared" si="7"/>
        <v>8.0568217958231735E-3</v>
      </c>
    </row>
    <row r="26" spans="1:8" x14ac:dyDescent="0.2">
      <c r="A26" s="2" t="s">
        <v>48</v>
      </c>
      <c r="C26" s="14">
        <f>(C3-B3)/B3</f>
        <v>1.7033296242403493E-2</v>
      </c>
      <c r="D26" s="14">
        <f t="shared" ref="D26:E26" si="8">(D3-C3)/C3</f>
        <v>2.9287998653425348E-2</v>
      </c>
      <c r="E26" s="14">
        <f t="shared" si="8"/>
        <v>2.8863450531479967E-2</v>
      </c>
    </row>
    <row r="27" spans="1:8" x14ac:dyDescent="0.2">
      <c r="A27" s="2" t="s">
        <v>35</v>
      </c>
      <c r="C27" s="14">
        <f>(C20-B20)/B20</f>
        <v>2.077844183107341E-2</v>
      </c>
      <c r="D27" s="14">
        <f>(D20-C20)/C20</f>
        <v>0.10874446519631503</v>
      </c>
      <c r="E27" s="14">
        <f>(E20-D20)/D20</f>
        <v>2.6119049872243779E-2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F3" sqref="F3"/>
    </sheetView>
  </sheetViews>
  <sheetFormatPr baseColWidth="10" defaultRowHeight="16" x14ac:dyDescent="0.2"/>
  <sheetData>
    <row r="1" spans="1:13" ht="8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">
      <c r="A2" t="s">
        <v>13</v>
      </c>
      <c r="B2" t="s">
        <v>14</v>
      </c>
      <c r="C2" t="s">
        <v>15</v>
      </c>
      <c r="D2" t="s">
        <v>13</v>
      </c>
      <c r="E2" t="s">
        <v>51</v>
      </c>
      <c r="F2" t="s">
        <v>52</v>
      </c>
      <c r="G2" t="s">
        <v>15</v>
      </c>
      <c r="H2" t="s">
        <v>15</v>
      </c>
      <c r="I2" t="s">
        <v>16</v>
      </c>
      <c r="J2" t="s">
        <v>16</v>
      </c>
      <c r="K2" t="s">
        <v>15</v>
      </c>
      <c r="L2" t="s">
        <v>15</v>
      </c>
      <c r="M2" t="s">
        <v>15</v>
      </c>
    </row>
    <row r="3" spans="1:13" x14ac:dyDescent="0.2">
      <c r="A3" t="s">
        <v>13</v>
      </c>
      <c r="B3" t="s">
        <v>30</v>
      </c>
      <c r="C3" t="s">
        <v>15</v>
      </c>
      <c r="D3" t="s">
        <v>13</v>
      </c>
      <c r="E3" t="s">
        <v>51</v>
      </c>
      <c r="F3" t="s">
        <v>52</v>
      </c>
      <c r="G3" t="s">
        <v>15</v>
      </c>
      <c r="H3" t="s">
        <v>15</v>
      </c>
      <c r="I3" t="s">
        <v>31</v>
      </c>
      <c r="J3" t="s">
        <v>31</v>
      </c>
      <c r="K3" t="s">
        <v>15</v>
      </c>
      <c r="L3" t="s">
        <v>15</v>
      </c>
      <c r="M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UARK Tuition</vt:lpstr>
      <vt:lpstr>Uni. Of MO</vt:lpstr>
      <vt:lpstr>Data Biography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2017-01-26T17:31:39Z</dcterms:created>
  <dcterms:modified xsi:type="dcterms:W3CDTF">2017-01-30T03:21:06Z</dcterms:modified>
</cp:coreProperties>
</file>