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700" yWindow="0" windowWidth="25600" windowHeight="13500" tabRatio="500"/>
  </bookViews>
  <sheets>
    <sheet name="Part1UofA" sheetId="1" r:id="rId1"/>
    <sheet name="Part2UofM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3" i="1"/>
  <c r="G2" i="1"/>
  <c r="E12" i="2"/>
  <c r="B12" i="2"/>
  <c r="G12" i="2"/>
  <c r="E11" i="2"/>
  <c r="B11" i="2"/>
  <c r="G11" i="2"/>
  <c r="G3" i="2"/>
  <c r="G2" i="2"/>
  <c r="D12" i="2"/>
  <c r="E23" i="2"/>
  <c r="C12" i="2"/>
  <c r="D23" i="2"/>
  <c r="C23" i="2"/>
  <c r="D11" i="2"/>
  <c r="E22" i="2"/>
  <c r="C11" i="2"/>
  <c r="D22" i="2"/>
  <c r="C22" i="2"/>
  <c r="B36" i="2"/>
  <c r="B35" i="2"/>
  <c r="B34" i="2"/>
  <c r="E28" i="2"/>
  <c r="E29" i="2"/>
  <c r="D28" i="2"/>
  <c r="D29" i="2"/>
  <c r="C29" i="2"/>
  <c r="C28" i="2"/>
  <c r="E17" i="2"/>
  <c r="C17" i="2"/>
  <c r="D17" i="2"/>
  <c r="B17" i="2"/>
  <c r="E16" i="2"/>
  <c r="C16" i="2"/>
  <c r="D16" i="2"/>
  <c r="B16" i="2"/>
  <c r="B36" i="1"/>
  <c r="B35" i="1"/>
  <c r="B34" i="1"/>
  <c r="E29" i="1"/>
  <c r="D29" i="1"/>
  <c r="C29" i="1"/>
  <c r="E28" i="1"/>
  <c r="D28" i="1"/>
  <c r="C28" i="1"/>
  <c r="E12" i="1"/>
  <c r="D12" i="1"/>
  <c r="E23" i="1"/>
  <c r="C12" i="1"/>
  <c r="D23" i="1"/>
  <c r="B12" i="1"/>
  <c r="C23" i="1"/>
  <c r="E11" i="1"/>
  <c r="D11" i="1"/>
  <c r="E22" i="1"/>
  <c r="C11" i="1"/>
  <c r="D22" i="1"/>
  <c r="B11" i="1"/>
  <c r="C22" i="1"/>
  <c r="E17" i="1"/>
  <c r="D17" i="1"/>
  <c r="C17" i="1"/>
  <c r="B17" i="1"/>
  <c r="E16" i="1"/>
  <c r="D16" i="1"/>
  <c r="C16" i="1"/>
  <c r="B16" i="1"/>
</calcChain>
</file>

<file path=xl/sharedStrings.xml><?xml version="1.0" encoding="utf-8"?>
<sst xmlns="http://schemas.openxmlformats.org/spreadsheetml/2006/main" count="68" uniqueCount="32">
  <si>
    <t>ESTIMATED EXPENSES FOR ACADEMIC YEAR</t>
  </si>
  <si>
    <t>2012-2013</t>
  </si>
  <si>
    <t>2013-2014</t>
  </si>
  <si>
    <t>2014-2015</t>
  </si>
  <si>
    <t>2015-2016</t>
  </si>
  <si>
    <t>In-state</t>
  </si>
  <si>
    <t>Out-of-state</t>
  </si>
  <si>
    <t>Books and supplies</t>
  </si>
  <si>
    <t>Room and board</t>
  </si>
  <si>
    <t>Other</t>
  </si>
  <si>
    <t xml:space="preserve">In-State Total </t>
  </si>
  <si>
    <t>Out-of-State Total</t>
  </si>
  <si>
    <t>Books and Supplies</t>
  </si>
  <si>
    <t>Legend</t>
  </si>
  <si>
    <t>Greatest Gain</t>
  </si>
  <si>
    <t>2012-2013 - 2015-2016</t>
  </si>
  <si>
    <t>Percentage Difference (in-state paid % of out-of-state)</t>
  </si>
  <si>
    <t>Difference #</t>
  </si>
  <si>
    <t>In-State Total</t>
  </si>
  <si>
    <t>2012-2013 - 2013-2014</t>
  </si>
  <si>
    <t>2013-2014 - 2014-2015</t>
  </si>
  <si>
    <t>2014-2015 - 2015-2016</t>
  </si>
  <si>
    <t>Gains in Tuition</t>
  </si>
  <si>
    <t>In-State Tuition</t>
  </si>
  <si>
    <t>Out-of-State Tuition</t>
  </si>
  <si>
    <t>Room and Board</t>
  </si>
  <si>
    <t>Gains in Others</t>
  </si>
  <si>
    <t>Total Gain</t>
  </si>
  <si>
    <t>In-State</t>
  </si>
  <si>
    <t>Out of-State</t>
  </si>
  <si>
    <t>Out-of-State</t>
  </si>
  <si>
    <t>%Change 2012-2013 - 2015-2016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</si>
</sst>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10" fontId="4" fillId="0" borderId="0" xfId="0" applyNumberFormat="1" applyFont="1"/>
    <xf numFmtId="10" fontId="4" fillId="2" borderId="1" xfId="0" applyNumberFormat="1" applyFont="1" applyFill="1" applyBorder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wrapText="1"/>
    </xf>
    <xf numFmtId="9" fontId="6" fillId="0" borderId="0" xfId="0" applyNumberFormat="1" applyFont="1"/>
    <xf numFmtId="0" fontId="5" fillId="0" borderId="0" xfId="0" applyFont="1" applyFill="1" applyAlignment="1">
      <alignment wrapText="1"/>
    </xf>
    <xf numFmtId="9" fontId="5" fillId="0" borderId="0" xfId="0" applyNumberFormat="1" applyFont="1" applyFill="1"/>
    <xf numFmtId="0" fontId="5" fillId="0" borderId="0" xfId="0" applyFont="1" applyFill="1"/>
    <xf numFmtId="0" fontId="6" fillId="3" borderId="0" xfId="0" applyFont="1" applyFill="1"/>
    <xf numFmtId="10" fontId="6" fillId="0" borderId="0" xfId="0" applyNumberFormat="1" applyFont="1" applyFill="1"/>
    <xf numFmtId="6" fontId="6" fillId="0" borderId="0" xfId="0" applyNumberFormat="1" applyFont="1"/>
    <xf numFmtId="10" fontId="6" fillId="0" borderId="0" xfId="0" applyNumberFormat="1" applyFont="1"/>
    <xf numFmtId="0" fontId="5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Fill="1" applyAlignment="1">
      <alignment wrapText="1"/>
    </xf>
    <xf numFmtId="0" fontId="6" fillId="4" borderId="1" xfId="0" applyFont="1" applyFill="1" applyBorder="1"/>
    <xf numFmtId="10" fontId="6" fillId="4" borderId="1" xfId="0" applyNumberFormat="1" applyFont="1" applyFill="1" applyBorder="1"/>
    <xf numFmtId="2" fontId="0" fillId="0" borderId="0" xfId="0" applyNumberFormat="1" applyFont="1" applyAlignment="1"/>
    <xf numFmtId="0" fontId="0" fillId="0" borderId="0" xfId="0" applyFont="1"/>
    <xf numFmtId="164" fontId="0" fillId="0" borderId="0" xfId="0" applyNumberFormat="1" applyFont="1"/>
    <xf numFmtId="9" fontId="0" fillId="2" borderId="1" xfId="0" applyNumberFormat="1" applyFont="1" applyFill="1" applyBorder="1"/>
    <xf numFmtId="9" fontId="0" fillId="0" borderId="0" xfId="0" applyNumberFormat="1" applyFont="1"/>
    <xf numFmtId="0" fontId="0" fillId="3" borderId="0" xfId="0" applyFont="1" applyFill="1"/>
    <xf numFmtId="164" fontId="0" fillId="3" borderId="0" xfId="0" applyNumberFormat="1" applyFont="1" applyFill="1"/>
    <xf numFmtId="9" fontId="0" fillId="3" borderId="0" xfId="0" applyNumberFormat="1" applyFont="1" applyFill="1"/>
    <xf numFmtId="2" fontId="0" fillId="3" borderId="0" xfId="0" applyNumberFormat="1" applyFont="1" applyFill="1" applyAlignment="1"/>
    <xf numFmtId="0" fontId="0" fillId="0" borderId="0" xfId="0" applyFont="1" applyFill="1"/>
    <xf numFmtId="164" fontId="0" fillId="0" borderId="0" xfId="0" applyNumberFormat="1" applyFont="1" applyFill="1"/>
    <xf numFmtId="9" fontId="0" fillId="0" borderId="0" xfId="0" applyNumberFormat="1" applyFont="1" applyFill="1"/>
    <xf numFmtId="10" fontId="0" fillId="0" borderId="0" xfId="0" applyNumberFormat="1" applyFont="1"/>
    <xf numFmtId="10" fontId="0" fillId="3" borderId="0" xfId="0" applyNumberFormat="1" applyFont="1" applyFill="1"/>
    <xf numFmtId="10" fontId="0" fillId="2" borderId="1" xfId="0" applyNumberFormat="1" applyFont="1" applyFill="1" applyBorder="1"/>
    <xf numFmtId="2" fontId="0" fillId="0" borderId="0" xfId="0" applyNumberFormat="1" applyFont="1" applyFill="1" applyAlignment="1"/>
    <xf numFmtId="0" fontId="0" fillId="0" borderId="0" xfId="0" applyFont="1" applyAlignment="1">
      <alignment wrapText="1"/>
    </xf>
    <xf numFmtId="6" fontId="6" fillId="0" borderId="0" xfId="0" applyNumberFormat="1" applyFont="1" applyFill="1"/>
    <xf numFmtId="6" fontId="6" fillId="3" borderId="0" xfId="0" applyNumberFormat="1" applyFont="1" applyFill="1"/>
    <xf numFmtId="10" fontId="0" fillId="0" borderId="0" xfId="0" applyNumberFormat="1" applyFont="1" applyAlignment="1"/>
    <xf numFmtId="10" fontId="0" fillId="3" borderId="0" xfId="0" applyNumberFormat="1" applyFont="1" applyFill="1" applyAlignment="1"/>
    <xf numFmtId="2" fontId="1" fillId="0" borderId="0" xfId="0" applyNumberFormat="1" applyFont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7" sqref="F17"/>
    </sheetView>
  </sheetViews>
  <sheetFormatPr baseColWidth="10" defaultColWidth="22.1640625" defaultRowHeight="15" x14ac:dyDescent="0"/>
  <cols>
    <col min="1" max="1" width="49.33203125" style="24" customWidth="1"/>
    <col min="2" max="2" width="12.5" style="24" customWidth="1"/>
    <col min="3" max="3" width="12" style="24" customWidth="1"/>
    <col min="4" max="4" width="11.5" style="24" customWidth="1"/>
    <col min="5" max="5" width="11.33203125" style="24" customWidth="1"/>
    <col min="6" max="6" width="22.1640625" style="24"/>
    <col min="7" max="7" width="28.33203125" style="24" customWidth="1"/>
    <col min="8" max="16384" width="22.1640625" style="24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13</v>
      </c>
      <c r="G1" s="45" t="s">
        <v>31</v>
      </c>
    </row>
    <row r="2" spans="1:7">
      <c r="A2" s="25" t="s">
        <v>5</v>
      </c>
      <c r="B2" s="26">
        <v>7554</v>
      </c>
      <c r="C2" s="26">
        <v>7818</v>
      </c>
      <c r="D2" s="26">
        <v>8210</v>
      </c>
      <c r="E2" s="26">
        <v>8522</v>
      </c>
      <c r="F2" s="27" t="s">
        <v>14</v>
      </c>
      <c r="G2" s="43">
        <f>(E2-B2)/B2</f>
        <v>0.12814402965316388</v>
      </c>
    </row>
    <row r="3" spans="1:7">
      <c r="A3" s="25" t="s">
        <v>6</v>
      </c>
      <c r="B3" s="26">
        <v>18434</v>
      </c>
      <c r="C3" s="26">
        <v>19074</v>
      </c>
      <c r="D3" s="26">
        <v>20300</v>
      </c>
      <c r="E3" s="26">
        <v>21826</v>
      </c>
      <c r="F3" s="28"/>
      <c r="G3" s="43">
        <f>(E3-B3)/B3</f>
        <v>0.18400781165238148</v>
      </c>
    </row>
    <row r="4" spans="1:7">
      <c r="A4" s="25"/>
      <c r="B4" s="26"/>
      <c r="C4" s="26"/>
      <c r="D4" s="26"/>
      <c r="E4" s="26"/>
      <c r="F4" s="28"/>
      <c r="G4" s="43"/>
    </row>
    <row r="5" spans="1:7">
      <c r="A5" s="25" t="s">
        <v>7</v>
      </c>
      <c r="B5" s="26">
        <v>1278</v>
      </c>
      <c r="C5" s="26">
        <v>1380</v>
      </c>
      <c r="D5" s="26">
        <v>1400</v>
      </c>
      <c r="E5" s="26">
        <v>1000</v>
      </c>
      <c r="F5" s="28"/>
      <c r="G5" s="43"/>
    </row>
    <row r="6" spans="1:7">
      <c r="A6" s="25" t="s">
        <v>8</v>
      </c>
      <c r="B6" s="26">
        <v>8672</v>
      </c>
      <c r="C6" s="26">
        <v>9042</v>
      </c>
      <c r="D6" s="26">
        <v>9454</v>
      </c>
      <c r="E6" s="26">
        <v>9880</v>
      </c>
      <c r="F6" s="28"/>
      <c r="G6" s="43"/>
    </row>
    <row r="7" spans="1:7">
      <c r="A7" s="25" t="s">
        <v>9</v>
      </c>
      <c r="B7" s="26">
        <v>3968</v>
      </c>
      <c r="C7" s="26">
        <v>3972</v>
      </c>
      <c r="D7" s="26">
        <v>4002</v>
      </c>
      <c r="E7" s="26">
        <v>4104</v>
      </c>
      <c r="F7" s="28"/>
      <c r="G7" s="43"/>
    </row>
    <row r="8" spans="1:7">
      <c r="A8" s="25"/>
      <c r="B8" s="26"/>
      <c r="C8" s="26"/>
      <c r="D8" s="26"/>
      <c r="E8" s="26"/>
      <c r="F8" s="28"/>
      <c r="G8" s="43"/>
    </row>
    <row r="9" spans="1:7" s="32" customFormat="1">
      <c r="A9" s="29"/>
      <c r="B9" s="30"/>
      <c r="C9" s="30"/>
      <c r="D9" s="30"/>
      <c r="E9" s="30"/>
      <c r="F9" s="31"/>
      <c r="G9" s="44"/>
    </row>
    <row r="10" spans="1:7">
      <c r="A10" s="25"/>
      <c r="B10" s="25"/>
      <c r="C10" s="25"/>
      <c r="D10" s="25"/>
      <c r="E10" s="25"/>
      <c r="F10" s="28"/>
      <c r="G10" s="43"/>
    </row>
    <row r="11" spans="1:7">
      <c r="A11" s="25" t="s">
        <v>10</v>
      </c>
      <c r="B11" s="26">
        <f>B2+B5+B6+B7</f>
        <v>21472</v>
      </c>
      <c r="C11" s="26">
        <f t="shared" ref="C11:E11" si="0">C2+C5+C6+C7</f>
        <v>22212</v>
      </c>
      <c r="D11" s="26">
        <f t="shared" si="0"/>
        <v>23066</v>
      </c>
      <c r="E11" s="26">
        <f t="shared" si="0"/>
        <v>23506</v>
      </c>
      <c r="F11" s="28"/>
      <c r="G11" s="43">
        <f>(E11-B11)/B11</f>
        <v>9.4728017883755594E-2</v>
      </c>
    </row>
    <row r="12" spans="1:7">
      <c r="A12" s="25" t="s">
        <v>11</v>
      </c>
      <c r="B12" s="26">
        <f>SUM(B3:B7)</f>
        <v>32352</v>
      </c>
      <c r="C12" s="26">
        <f t="shared" ref="C12:E12" si="1">SUM(C3:C7)</f>
        <v>33468</v>
      </c>
      <c r="D12" s="26">
        <f t="shared" si="1"/>
        <v>35156</v>
      </c>
      <c r="E12" s="26">
        <f t="shared" si="1"/>
        <v>36810</v>
      </c>
      <c r="F12" s="28"/>
      <c r="G12" s="43">
        <f>(E12-B12)/B12</f>
        <v>0.13779673590504452</v>
      </c>
    </row>
    <row r="13" spans="1:7">
      <c r="A13" s="25"/>
      <c r="B13" s="26"/>
      <c r="C13" s="26"/>
      <c r="D13" s="26"/>
      <c r="E13" s="26"/>
      <c r="F13" s="28"/>
    </row>
    <row r="14" spans="1:7" s="32" customFormat="1">
      <c r="A14" s="29"/>
      <c r="B14" s="30"/>
      <c r="C14" s="30"/>
      <c r="D14" s="30"/>
      <c r="E14" s="30"/>
      <c r="F14" s="31"/>
    </row>
    <row r="15" spans="1:7">
      <c r="A15" s="33"/>
      <c r="B15" s="34"/>
      <c r="C15" s="34"/>
      <c r="D15" s="34"/>
      <c r="E15" s="34"/>
      <c r="F15" s="35"/>
    </row>
    <row r="16" spans="1:7">
      <c r="A16" s="25" t="s">
        <v>17</v>
      </c>
      <c r="B16" s="26">
        <f>B12-B11</f>
        <v>10880</v>
      </c>
      <c r="C16" s="26">
        <f t="shared" ref="C16:E16" si="2">C12-C11</f>
        <v>11256</v>
      </c>
      <c r="D16" s="26">
        <f t="shared" si="2"/>
        <v>12090</v>
      </c>
      <c r="E16" s="26">
        <f t="shared" si="2"/>
        <v>13304</v>
      </c>
      <c r="F16" s="28"/>
    </row>
    <row r="17" spans="1:6">
      <c r="A17" s="25" t="s">
        <v>16</v>
      </c>
      <c r="B17" s="36">
        <f>B11/B12</f>
        <v>0.66369930761622153</v>
      </c>
      <c r="C17" s="36">
        <f t="shared" ref="C17:D17" si="3">C11/C12</f>
        <v>0.66367873789888854</v>
      </c>
      <c r="D17" s="36">
        <f t="shared" si="3"/>
        <v>0.65610422118557288</v>
      </c>
      <c r="E17" s="36">
        <f>E11/E12</f>
        <v>0.63857647378429772</v>
      </c>
      <c r="F17" s="28"/>
    </row>
    <row r="18" spans="1:6">
      <c r="A18" s="25"/>
      <c r="B18" s="36"/>
      <c r="C18" s="36"/>
      <c r="D18" s="36"/>
      <c r="E18" s="36"/>
      <c r="F18" s="28"/>
    </row>
    <row r="19" spans="1:6" s="32" customFormat="1">
      <c r="A19" s="29"/>
      <c r="B19" s="37"/>
      <c r="C19" s="37"/>
      <c r="D19" s="37"/>
      <c r="E19" s="37"/>
      <c r="F19" s="31"/>
    </row>
    <row r="20" spans="1:6" ht="30">
      <c r="A20" s="1" t="s">
        <v>27</v>
      </c>
      <c r="B20" s="26"/>
      <c r="C20" s="21" t="s">
        <v>19</v>
      </c>
      <c r="D20" s="21" t="s">
        <v>20</v>
      </c>
      <c r="E20" s="21" t="s">
        <v>21</v>
      </c>
      <c r="F20" s="28"/>
    </row>
    <row r="21" spans="1:6">
      <c r="A21" s="25"/>
      <c r="B21" s="26"/>
      <c r="C21" s="26"/>
      <c r="D21" s="26"/>
      <c r="E21" s="26"/>
      <c r="F21" s="28"/>
    </row>
    <row r="22" spans="1:6">
      <c r="A22" s="25" t="s">
        <v>28</v>
      </c>
      <c r="B22" s="26"/>
      <c r="C22" s="4">
        <f>(C11-B11)/B11</f>
        <v>3.4463487332339789E-2</v>
      </c>
      <c r="D22" s="5">
        <f t="shared" ref="D22:E22" si="4">(D11-C11)/C11</f>
        <v>3.8447685935530343E-2</v>
      </c>
      <c r="E22" s="4">
        <f t="shared" si="4"/>
        <v>1.9075695829359231E-2</v>
      </c>
      <c r="F22" s="28"/>
    </row>
    <row r="23" spans="1:6">
      <c r="A23" s="25" t="s">
        <v>29</v>
      </c>
      <c r="B23" s="26"/>
      <c r="C23" s="36">
        <f>(C12-B12)/B12</f>
        <v>3.449554896142433E-2</v>
      </c>
      <c r="D23" s="38">
        <f>(D12-C12)/C12</f>
        <v>5.0436237600095614E-2</v>
      </c>
      <c r="E23" s="36">
        <f>(E12-D12)/D12</f>
        <v>4.7047445670724768E-2</v>
      </c>
      <c r="F23" s="28"/>
    </row>
    <row r="24" spans="1:6">
      <c r="A24" s="25"/>
      <c r="B24" s="26"/>
      <c r="C24" s="36"/>
      <c r="D24" s="36"/>
      <c r="E24" s="36"/>
      <c r="F24" s="28"/>
    </row>
    <row r="25" spans="1:6" s="32" customFormat="1">
      <c r="A25" s="29"/>
      <c r="B25" s="30"/>
      <c r="C25" s="37"/>
      <c r="D25" s="37"/>
      <c r="E25" s="37"/>
      <c r="F25" s="31"/>
    </row>
    <row r="26" spans="1:6" s="39" customFormat="1" ht="30">
      <c r="A26" s="6" t="s">
        <v>22</v>
      </c>
      <c r="B26" s="34"/>
      <c r="C26" s="21" t="s">
        <v>19</v>
      </c>
      <c r="D26" s="21" t="s">
        <v>20</v>
      </c>
      <c r="E26" s="21" t="s">
        <v>21</v>
      </c>
      <c r="F26" s="35"/>
    </row>
    <row r="27" spans="1:6">
      <c r="A27" s="25"/>
      <c r="B27" s="26"/>
      <c r="C27" s="26"/>
      <c r="D27" s="26"/>
      <c r="E27" s="26"/>
      <c r="F27" s="28"/>
    </row>
    <row r="28" spans="1:6">
      <c r="A28" s="25" t="s">
        <v>23</v>
      </c>
      <c r="B28" s="26"/>
      <c r="C28" s="36">
        <f>(C2-B2)/B2</f>
        <v>3.4948371723590152E-2</v>
      </c>
      <c r="D28" s="38">
        <f>(D2-C2)/C2</f>
        <v>5.014070094653364E-2</v>
      </c>
      <c r="E28" s="36">
        <f>(E2-D2)/D2</f>
        <v>3.8002436053593179E-2</v>
      </c>
      <c r="F28" s="28"/>
    </row>
    <row r="29" spans="1:6">
      <c r="A29" s="25" t="s">
        <v>24</v>
      </c>
      <c r="B29" s="25"/>
      <c r="C29" s="36">
        <f>(C3-B3)/B3</f>
        <v>3.4718455028751219E-2</v>
      </c>
      <c r="D29" s="36">
        <f>(D3-C3)/C3</f>
        <v>6.427597777078746E-2</v>
      </c>
      <c r="E29" s="38">
        <f>(E3-D3)/D3</f>
        <v>7.5172413793103451E-2</v>
      </c>
      <c r="F29" s="28"/>
    </row>
    <row r="30" spans="1:6">
      <c r="A30" s="25"/>
      <c r="B30" s="25"/>
      <c r="C30" s="25"/>
      <c r="D30" s="25"/>
      <c r="E30" s="25"/>
      <c r="F30" s="28"/>
    </row>
    <row r="31" spans="1:6" s="32" customFormat="1">
      <c r="A31" s="29"/>
      <c r="B31" s="29"/>
      <c r="C31" s="29"/>
      <c r="D31" s="29"/>
      <c r="E31" s="29"/>
      <c r="F31" s="31"/>
    </row>
    <row r="32" spans="1:6" ht="30">
      <c r="A32" s="2" t="s">
        <v>26</v>
      </c>
      <c r="B32" s="20" t="s">
        <v>15</v>
      </c>
      <c r="C32" s="25"/>
      <c r="D32" s="25"/>
      <c r="E32" s="25"/>
      <c r="F32" s="25"/>
    </row>
    <row r="33" spans="1:6">
      <c r="A33" s="40"/>
      <c r="B33" s="28"/>
      <c r="C33" s="25"/>
      <c r="D33" s="25"/>
      <c r="E33" s="25"/>
      <c r="F33" s="25"/>
    </row>
    <row r="34" spans="1:6">
      <c r="A34" s="40" t="s">
        <v>12</v>
      </c>
      <c r="B34" s="36">
        <f>(E5-B5)/B5</f>
        <v>-0.21752738654147105</v>
      </c>
      <c r="C34" s="25"/>
      <c r="D34" s="25"/>
      <c r="E34" s="25"/>
      <c r="F34" s="25"/>
    </row>
    <row r="35" spans="1:6">
      <c r="A35" s="40" t="s">
        <v>25</v>
      </c>
      <c r="B35" s="38">
        <f>(E6-B6)/B6</f>
        <v>0.13929889298892989</v>
      </c>
      <c r="C35" s="25"/>
      <c r="D35" s="25"/>
      <c r="E35" s="25"/>
      <c r="F35" s="25"/>
    </row>
    <row r="36" spans="1:6">
      <c r="A36" s="40" t="s">
        <v>9</v>
      </c>
      <c r="B36" s="36">
        <f>(E7-B7)/B7</f>
        <v>3.4274193548387094E-2</v>
      </c>
      <c r="C36" s="25"/>
      <c r="D36" s="25"/>
      <c r="E36" s="25"/>
      <c r="F36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1" sqref="F1:F1048576"/>
    </sheetView>
  </sheetViews>
  <sheetFormatPr baseColWidth="10" defaultRowHeight="15" x14ac:dyDescent="0"/>
  <cols>
    <col min="1" max="1" width="45.33203125" style="8" customWidth="1"/>
    <col min="2" max="2" width="15" style="8" customWidth="1"/>
    <col min="3" max="5" width="10.83203125" style="8"/>
    <col min="6" max="6" width="19.5" style="11" customWidth="1"/>
    <col min="7" max="7" width="28.5" style="8" customWidth="1"/>
    <col min="8" max="16384" width="10.83203125" style="8"/>
  </cols>
  <sheetData>
    <row r="1" spans="1:7" s="7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13</v>
      </c>
      <c r="G1" s="7" t="s">
        <v>31</v>
      </c>
    </row>
    <row r="2" spans="1:7">
      <c r="A2" s="8" t="s">
        <v>5</v>
      </c>
      <c r="B2" s="17">
        <v>9257</v>
      </c>
      <c r="C2" s="17">
        <v>9415</v>
      </c>
      <c r="D2" s="17">
        <v>9433</v>
      </c>
      <c r="E2" s="17">
        <v>9509</v>
      </c>
      <c r="F2" s="22" t="s">
        <v>14</v>
      </c>
      <c r="G2" s="18">
        <f>(E2-B2)/B2</f>
        <v>2.7222642324727233E-2</v>
      </c>
    </row>
    <row r="3" spans="1:7">
      <c r="A3" s="8" t="s">
        <v>6</v>
      </c>
      <c r="B3" s="17">
        <v>23366</v>
      </c>
      <c r="C3" s="17">
        <v>23764</v>
      </c>
      <c r="D3" s="17">
        <v>24460</v>
      </c>
      <c r="E3" s="17">
        <v>25166</v>
      </c>
      <c r="F3" s="8"/>
      <c r="G3" s="18">
        <f>(E3-B3)/B3</f>
        <v>7.7035008131473084E-2</v>
      </c>
    </row>
    <row r="4" spans="1:7">
      <c r="B4" s="17"/>
      <c r="C4" s="17"/>
      <c r="D4" s="17"/>
      <c r="E4" s="17"/>
      <c r="F4" s="8"/>
    </row>
    <row r="5" spans="1:7">
      <c r="A5" s="8" t="s">
        <v>7</v>
      </c>
      <c r="B5" s="17">
        <v>930</v>
      </c>
      <c r="C5" s="17">
        <v>946</v>
      </c>
      <c r="D5" s="17">
        <v>1114</v>
      </c>
      <c r="E5" s="17">
        <v>1124</v>
      </c>
      <c r="F5" s="8"/>
    </row>
    <row r="6" spans="1:7">
      <c r="A6" s="8" t="s">
        <v>8</v>
      </c>
      <c r="B6" s="17">
        <v>8944</v>
      </c>
      <c r="C6" s="17">
        <v>9286</v>
      </c>
      <c r="D6" s="17">
        <v>9386</v>
      </c>
      <c r="E6" s="17">
        <v>9808</v>
      </c>
      <c r="F6" s="8"/>
    </row>
    <row r="7" spans="1:7" s="9" customFormat="1">
      <c r="A7" s="9" t="s">
        <v>9</v>
      </c>
      <c r="B7" s="41">
        <v>3256</v>
      </c>
      <c r="C7" s="41">
        <v>3296</v>
      </c>
      <c r="D7" s="41">
        <v>3664</v>
      </c>
      <c r="E7" s="41">
        <v>3742</v>
      </c>
    </row>
    <row r="8" spans="1:7" s="9" customFormat="1">
      <c r="B8" s="41"/>
      <c r="C8" s="41"/>
      <c r="D8" s="41"/>
      <c r="E8" s="41"/>
    </row>
    <row r="9" spans="1:7" s="15" customFormat="1">
      <c r="B9" s="42"/>
      <c r="C9" s="42"/>
      <c r="D9" s="42"/>
      <c r="E9" s="42"/>
    </row>
    <row r="10" spans="1:7" s="9" customFormat="1">
      <c r="B10" s="41"/>
      <c r="C10" s="41"/>
      <c r="D10" s="41"/>
      <c r="E10" s="41"/>
    </row>
    <row r="11" spans="1:7">
      <c r="A11" s="8" t="s">
        <v>18</v>
      </c>
      <c r="B11" s="17">
        <f>B2+B5+B6+B7</f>
        <v>22387</v>
      </c>
      <c r="C11" s="17">
        <f t="shared" ref="C11:E11" si="0">C2+C5+C6+C7</f>
        <v>22943</v>
      </c>
      <c r="D11" s="17">
        <f t="shared" si="0"/>
        <v>23597</v>
      </c>
      <c r="E11" s="17">
        <f t="shared" si="0"/>
        <v>24183</v>
      </c>
      <c r="F11" s="8"/>
      <c r="G11" s="18">
        <f>(E11-B11)/B11</f>
        <v>8.022513065618439E-2</v>
      </c>
    </row>
    <row r="12" spans="1:7" s="9" customFormat="1">
      <c r="A12" s="9" t="s">
        <v>11</v>
      </c>
      <c r="B12" s="41">
        <f>B3+B5+B6+B7</f>
        <v>36496</v>
      </c>
      <c r="C12" s="41">
        <f t="shared" ref="C12:E12" si="1">C3+C5+C6+C7</f>
        <v>37292</v>
      </c>
      <c r="D12" s="41">
        <f t="shared" si="1"/>
        <v>38624</v>
      </c>
      <c r="E12" s="41">
        <f t="shared" si="1"/>
        <v>39840</v>
      </c>
      <c r="G12" s="16">
        <f>(E12-B12)/B12</f>
        <v>9.1626479614204295E-2</v>
      </c>
    </row>
    <row r="13" spans="1:7">
      <c r="A13" s="7"/>
      <c r="B13" s="7"/>
      <c r="C13" s="7"/>
      <c r="D13" s="7"/>
      <c r="E13" s="7"/>
      <c r="F13" s="8"/>
    </row>
    <row r="14" spans="1:7" s="15" customFormat="1">
      <c r="B14" s="42"/>
      <c r="C14" s="42"/>
      <c r="D14" s="42"/>
      <c r="E14" s="42"/>
    </row>
    <row r="15" spans="1:7">
      <c r="B15" s="17"/>
      <c r="C15" s="17"/>
      <c r="D15" s="17"/>
      <c r="E15" s="17"/>
      <c r="F15" s="8"/>
    </row>
    <row r="16" spans="1:7">
      <c r="A16" s="8" t="s">
        <v>17</v>
      </c>
      <c r="B16" s="17">
        <f>B12-B11</f>
        <v>14109</v>
      </c>
      <c r="C16" s="17">
        <f t="shared" ref="C16:D16" si="2">C12-C11</f>
        <v>14349</v>
      </c>
      <c r="D16" s="17">
        <f t="shared" si="2"/>
        <v>15027</v>
      </c>
      <c r="E16" s="17">
        <f>E12-E11</f>
        <v>15657</v>
      </c>
      <c r="F16" s="8"/>
    </row>
    <row r="17" spans="1:6" s="9" customFormat="1">
      <c r="A17" s="9" t="s">
        <v>16</v>
      </c>
      <c r="B17" s="16">
        <f>B11/B12</f>
        <v>0.61340968873301183</v>
      </c>
      <c r="C17" s="16">
        <f t="shared" ref="C17:D17" si="3">C11/C12</f>
        <v>0.61522578569130104</v>
      </c>
      <c r="D17" s="16">
        <f t="shared" si="3"/>
        <v>0.61094138359569183</v>
      </c>
      <c r="E17" s="16">
        <f>E11/E12</f>
        <v>0.60700301204819274</v>
      </c>
    </row>
    <row r="18" spans="1:6">
      <c r="F18" s="8"/>
    </row>
    <row r="19" spans="1:6" s="15" customFormat="1"/>
    <row r="20" spans="1:6" s="9" customFormat="1" ht="30">
      <c r="A20" s="14" t="s">
        <v>27</v>
      </c>
      <c r="C20" s="19" t="s">
        <v>19</v>
      </c>
      <c r="D20" s="19" t="s">
        <v>20</v>
      </c>
      <c r="E20" s="19" t="s">
        <v>21</v>
      </c>
    </row>
    <row r="21" spans="1:6">
      <c r="F21" s="8"/>
    </row>
    <row r="22" spans="1:6">
      <c r="A22" s="8" t="s">
        <v>28</v>
      </c>
      <c r="C22" s="18">
        <f>(C11-B11)/B11</f>
        <v>2.4835842229865547E-2</v>
      </c>
      <c r="D22" s="23">
        <f>(D11-C11)/C11</f>
        <v>2.8505426491740399E-2</v>
      </c>
      <c r="E22" s="18">
        <f>(E11-D11)/D11</f>
        <v>2.4833665296435988E-2</v>
      </c>
      <c r="F22" s="8"/>
    </row>
    <row r="23" spans="1:6">
      <c r="A23" s="8" t="s">
        <v>30</v>
      </c>
      <c r="C23" s="18">
        <f>(C12-B12)/B12</f>
        <v>2.1810609381850067E-2</v>
      </c>
      <c r="D23" s="23">
        <f>(D12-C12)/C12</f>
        <v>3.5718116486109619E-2</v>
      </c>
      <c r="E23" s="18">
        <f>(E12-D12)/D12</f>
        <v>3.1483015741507872E-2</v>
      </c>
      <c r="F23" s="8"/>
    </row>
    <row r="24" spans="1:6">
      <c r="F24" s="8"/>
    </row>
    <row r="25" spans="1:6" s="15" customFormat="1"/>
    <row r="26" spans="1:6" ht="30">
      <c r="A26" s="7" t="s">
        <v>22</v>
      </c>
      <c r="C26" s="19" t="s">
        <v>19</v>
      </c>
      <c r="D26" s="19" t="s">
        <v>20</v>
      </c>
      <c r="E26" s="19" t="s">
        <v>21</v>
      </c>
      <c r="F26" s="8"/>
    </row>
    <row r="27" spans="1:6">
      <c r="F27" s="8"/>
    </row>
    <row r="28" spans="1:6">
      <c r="A28" s="8" t="s">
        <v>23</v>
      </c>
      <c r="C28" s="23">
        <f>(C2-B2)/B2</f>
        <v>1.706816463217025E-2</v>
      </c>
      <c r="D28" s="18">
        <f>(D2-C2)/C2</f>
        <v>1.9118428040361126E-3</v>
      </c>
      <c r="E28" s="18">
        <f>(E2-D2)/D2</f>
        <v>8.0568217958231735E-3</v>
      </c>
      <c r="F28" s="8"/>
    </row>
    <row r="29" spans="1:6" s="9" customFormat="1">
      <c r="A29" s="9" t="s">
        <v>24</v>
      </c>
      <c r="C29" s="18">
        <f>(C3-B3)/B3</f>
        <v>1.7033296242403493E-2</v>
      </c>
      <c r="D29" s="23">
        <f>(D3-C3)/C3</f>
        <v>2.9287998653425348E-2</v>
      </c>
      <c r="E29" s="18">
        <f>(E3-D3)/D3</f>
        <v>2.8863450531479967E-2</v>
      </c>
    </row>
    <row r="30" spans="1:6">
      <c r="F30" s="8"/>
    </row>
    <row r="31" spans="1:6" s="15" customFormat="1"/>
    <row r="32" spans="1:6" ht="30">
      <c r="A32" s="7" t="s">
        <v>26</v>
      </c>
      <c r="B32" s="19" t="s">
        <v>15</v>
      </c>
      <c r="F32" s="8"/>
    </row>
    <row r="33" spans="1:6">
      <c r="F33" s="8"/>
    </row>
    <row r="34" spans="1:6">
      <c r="A34" s="8" t="s">
        <v>12</v>
      </c>
      <c r="B34" s="23">
        <f>(E5-B5)/B5</f>
        <v>0.2086021505376344</v>
      </c>
      <c r="F34" s="8"/>
    </row>
    <row r="35" spans="1:6">
      <c r="A35" s="10" t="s">
        <v>25</v>
      </c>
      <c r="B35" s="18">
        <f>(E6-B6)/B6</f>
        <v>9.6601073345259386E-2</v>
      </c>
      <c r="F35" s="8"/>
    </row>
    <row r="36" spans="1:6">
      <c r="A36" s="10" t="s">
        <v>9</v>
      </c>
      <c r="B36" s="18">
        <f>(E7-B7)/B7</f>
        <v>0.14926289926289926</v>
      </c>
      <c r="F36" s="8"/>
    </row>
    <row r="37" spans="1:6" s="14" customFormat="1">
      <c r="A37" s="12"/>
      <c r="B37" s="13"/>
    </row>
    <row r="38" spans="1:6">
      <c r="A38" s="10"/>
      <c r="B38" s="11"/>
      <c r="F38" s="8"/>
    </row>
    <row r="39" spans="1:6">
      <c r="A39" s="10"/>
      <c r="B39" s="11"/>
      <c r="F39" s="8"/>
    </row>
    <row r="40" spans="1:6">
      <c r="A40" s="10"/>
      <c r="B40" s="11"/>
      <c r="F40" s="8"/>
    </row>
    <row r="41" spans="1:6">
      <c r="A41" s="10"/>
      <c r="B41" s="11"/>
      <c r="F41" s="8"/>
    </row>
    <row r="42" spans="1:6">
      <c r="A42" s="10"/>
      <c r="B42" s="11"/>
      <c r="F42" s="8"/>
    </row>
    <row r="43" spans="1:6">
      <c r="A43" s="10"/>
      <c r="B43" s="11"/>
      <c r="F43" s="8"/>
    </row>
    <row r="44" spans="1:6">
      <c r="A44" s="10"/>
      <c r="B44" s="11"/>
      <c r="F44" s="8"/>
    </row>
    <row r="45" spans="1:6">
      <c r="A45" s="10"/>
      <c r="B45" s="11"/>
      <c r="F45" s="8"/>
    </row>
    <row r="46" spans="1:6">
      <c r="A46" s="10"/>
      <c r="B46" s="11"/>
      <c r="F46" s="8"/>
    </row>
    <row r="47" spans="1:6">
      <c r="A47" s="10"/>
      <c r="B47" s="11"/>
      <c r="F47" s="8"/>
    </row>
    <row r="48" spans="1:6">
      <c r="A48" s="10"/>
      <c r="B48" s="11"/>
      <c r="F48" s="8"/>
    </row>
    <row r="49" spans="1:2" s="14" customFormat="1">
      <c r="A49" s="12"/>
      <c r="B49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Part1UofA</vt:lpstr>
      <vt:lpstr>Part2UofM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Journalism Student</dc:creator>
  <cp:lastModifiedBy>Christina Wilkerson</cp:lastModifiedBy>
  <dcterms:created xsi:type="dcterms:W3CDTF">2017-01-26T17:30:10Z</dcterms:created>
  <dcterms:modified xsi:type="dcterms:W3CDTF">2017-01-28T01:34:21Z</dcterms:modified>
</cp:coreProperties>
</file>