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showInkAnnotation="0"/>
  <mc:AlternateContent xmlns:mc="http://schemas.openxmlformats.org/markup-compatibility/2006">
    <mc:Choice Requires="x15">
      <x15ac:absPath xmlns:x15ac="http://schemas.microsoft.com/office/spreadsheetml/2010/11/ac" url="/Volumes/Andrea DML/"/>
    </mc:Choice>
  </mc:AlternateContent>
  <bookViews>
    <workbookView xWindow="0" yWindow="460" windowWidth="25600" windowHeight="14280" tabRatio="500" activeTab="1"/>
  </bookViews>
  <sheets>
    <sheet name="Arkansas" sheetId="1" r:id="rId1"/>
    <sheet name="Missouri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2" l="1"/>
  <c r="D13" i="2"/>
  <c r="E13" i="2"/>
  <c r="B13" i="2"/>
  <c r="G4" i="2"/>
  <c r="G5" i="2"/>
  <c r="G6" i="2"/>
  <c r="G7" i="2"/>
  <c r="G8" i="2"/>
  <c r="G9" i="2"/>
  <c r="G11" i="2"/>
  <c r="G12" i="2"/>
  <c r="G3" i="2"/>
  <c r="F3" i="2"/>
  <c r="F11" i="2"/>
  <c r="F12" i="2"/>
  <c r="F4" i="2"/>
  <c r="F5" i="2"/>
  <c r="F6" i="2"/>
  <c r="F7" i="2"/>
  <c r="F8" i="2"/>
  <c r="F9" i="2"/>
  <c r="C12" i="2"/>
  <c r="D12" i="2"/>
  <c r="E12" i="2"/>
  <c r="B12" i="2"/>
  <c r="C11" i="2"/>
  <c r="D11" i="2"/>
  <c r="E11" i="2"/>
  <c r="B11" i="2"/>
  <c r="F10" i="1"/>
  <c r="F11" i="1"/>
  <c r="F12" i="1"/>
  <c r="F3" i="1"/>
  <c r="F4" i="1"/>
  <c r="F5" i="1"/>
  <c r="F6" i="1"/>
  <c r="F7" i="1"/>
  <c r="F8" i="1"/>
  <c r="F2" i="1"/>
  <c r="E11" i="1"/>
  <c r="B11" i="1"/>
  <c r="H11" i="1"/>
  <c r="E10" i="1"/>
  <c r="B10" i="1"/>
  <c r="H10" i="1"/>
  <c r="H12" i="1"/>
  <c r="D11" i="1"/>
  <c r="G11" i="1"/>
  <c r="D10" i="1"/>
  <c r="G10" i="1"/>
  <c r="G12" i="1"/>
  <c r="C11" i="1"/>
  <c r="C10" i="1"/>
  <c r="C12" i="1"/>
  <c r="D12" i="1"/>
  <c r="E12" i="1"/>
  <c r="B12" i="1"/>
  <c r="H3" i="1"/>
  <c r="H4" i="1"/>
  <c r="H5" i="1"/>
  <c r="H6" i="1"/>
  <c r="H7" i="1"/>
  <c r="H8" i="1"/>
  <c r="H2" i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<sst xmlns="http://schemas.openxmlformats.org/spreadsheetml/2006/main" count="38" uniqueCount="22">
  <si>
    <t>ESTIMATED EXPENSES FOR ACADEMIC YEAR</t>
  </si>
  <si>
    <t>2013-2014</t>
  </si>
  <si>
    <t>2014-2015</t>
  </si>
  <si>
    <t>2015-2016</t>
  </si>
  <si>
    <t>2016-2017</t>
  </si>
  <si>
    <t>Books and supplies</t>
  </si>
  <si>
    <t>In-state tuition and fees</t>
  </si>
  <si>
    <t>Room and board on campus</t>
  </si>
  <si>
    <t>Other on campus</t>
  </si>
  <si>
    <t>Room and board off campus</t>
  </si>
  <si>
    <t>Other off campus</t>
  </si>
  <si>
    <t>Out-of-state tuition and fees</t>
  </si>
  <si>
    <t xml:space="preserve"> </t>
  </si>
  <si>
    <t>% change 2016 v 2013</t>
  </si>
  <si>
    <t xml:space="preserve">Difference </t>
  </si>
  <si>
    <t>raw change 2016-15</t>
  </si>
  <si>
    <t>% change 2016-15</t>
  </si>
  <si>
    <t>-</t>
  </si>
  <si>
    <t>TOTAL In state, on campus</t>
  </si>
  <si>
    <t>TOTAL Out of state, on campus</t>
  </si>
  <si>
    <t>TOTAL in state, on campus</t>
  </si>
  <si>
    <t>TOTAL out of state, on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</si>
</sst>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;[Red]\-&quot;$&quot;#,##0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408C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165" fontId="0" fillId="0" borderId="0" xfId="1" applyNumberFormat="1" applyFont="1"/>
    <xf numFmtId="0" fontId="4" fillId="0" borderId="0" xfId="0" applyFont="1"/>
    <xf numFmtId="6" fontId="0" fillId="0" borderId="0" xfId="0" applyNumberFormat="1"/>
    <xf numFmtId="6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50" zoomScaleNormal="207" zoomScalePageLayoutView="207" workbookViewId="0">
      <selection activeCell="G2" sqref="G2"/>
    </sheetView>
  </sheetViews>
  <sheetFormatPr baseColWidth="10" defaultRowHeight="16" x14ac:dyDescent="0.2"/>
  <cols>
    <col min="1" max="1" width="49.1640625" customWidth="1"/>
    <col min="2" max="2" width="13.5" customWidth="1"/>
    <col min="3" max="3" width="16" customWidth="1"/>
    <col min="4" max="4" width="14.5" customWidth="1"/>
    <col min="5" max="5" width="13.1640625" customWidth="1"/>
    <col min="6" max="6" width="23.1640625" customWidth="1"/>
    <col min="7" max="7" width="19.5" customWidth="1"/>
    <col min="8" max="8" width="29.83203125" customWidth="1"/>
    <col min="9" max="9" width="23.33203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16</v>
      </c>
      <c r="H1" s="1" t="s">
        <v>13</v>
      </c>
    </row>
    <row r="2" spans="1:8" x14ac:dyDescent="0.2">
      <c r="A2" s="2" t="s">
        <v>6</v>
      </c>
      <c r="B2" s="4">
        <v>7818</v>
      </c>
      <c r="C2" s="4">
        <v>8210</v>
      </c>
      <c r="D2" s="4">
        <v>8522</v>
      </c>
      <c r="E2" s="4">
        <v>8820</v>
      </c>
      <c r="F2" s="4">
        <f>(E2-D2)</f>
        <v>298</v>
      </c>
      <c r="G2" s="5">
        <f t="shared" ref="G2:G8" si="0">(E2-D2)/D2</f>
        <v>3.4968317296409292E-2</v>
      </c>
      <c r="H2" s="6">
        <f t="shared" ref="H2:H8" si="1">(E2-B2)/B2</f>
        <v>0.1281657712970069</v>
      </c>
    </row>
    <row r="3" spans="1:8" x14ac:dyDescent="0.2">
      <c r="A3" s="2" t="s">
        <v>11</v>
      </c>
      <c r="B3" s="4">
        <v>19074</v>
      </c>
      <c r="C3" s="4">
        <v>20300</v>
      </c>
      <c r="D3" s="4">
        <v>21826</v>
      </c>
      <c r="E3" s="4">
        <v>23168</v>
      </c>
      <c r="F3" s="4">
        <f t="shared" ref="F3:F12" si="2">(E3-D3)</f>
        <v>1342</v>
      </c>
      <c r="G3" s="5">
        <f t="shared" si="0"/>
        <v>6.1486300742234032E-2</v>
      </c>
      <c r="H3" s="6">
        <f t="shared" si="1"/>
        <v>0.21463772674845338</v>
      </c>
    </row>
    <row r="4" spans="1:8" x14ac:dyDescent="0.2">
      <c r="A4" s="2" t="s">
        <v>5</v>
      </c>
      <c r="B4" s="4">
        <v>1380</v>
      </c>
      <c r="C4" s="4">
        <v>1400</v>
      </c>
      <c r="D4" s="4">
        <v>1000</v>
      </c>
      <c r="E4" s="4">
        <v>1046</v>
      </c>
      <c r="F4" s="4">
        <f t="shared" si="2"/>
        <v>46</v>
      </c>
      <c r="G4" s="5">
        <f t="shared" si="0"/>
        <v>4.5999999999999999E-2</v>
      </c>
      <c r="H4" s="6">
        <f t="shared" si="1"/>
        <v>-0.24202898550724639</v>
      </c>
    </row>
    <row r="5" spans="1:8" x14ac:dyDescent="0.2">
      <c r="A5" s="2" t="s">
        <v>7</v>
      </c>
      <c r="B5" s="4">
        <v>9042</v>
      </c>
      <c r="C5" s="4">
        <v>9454</v>
      </c>
      <c r="D5" s="4">
        <v>9880</v>
      </c>
      <c r="E5" s="4">
        <v>10332</v>
      </c>
      <c r="F5" s="4">
        <f t="shared" si="2"/>
        <v>452</v>
      </c>
      <c r="G5" s="5">
        <f t="shared" si="0"/>
        <v>4.5748987854251015E-2</v>
      </c>
      <c r="H5" s="6">
        <f t="shared" si="1"/>
        <v>0.1426675514266755</v>
      </c>
    </row>
    <row r="6" spans="1:8" x14ac:dyDescent="0.2">
      <c r="A6" s="2" t="s">
        <v>8</v>
      </c>
      <c r="B6" s="4">
        <v>3972</v>
      </c>
      <c r="C6" s="4">
        <v>4002</v>
      </c>
      <c r="D6" s="4">
        <v>4104</v>
      </c>
      <c r="E6" s="4">
        <v>4104</v>
      </c>
      <c r="F6" s="4">
        <f t="shared" si="2"/>
        <v>0</v>
      </c>
      <c r="G6" s="5">
        <f t="shared" si="0"/>
        <v>0</v>
      </c>
      <c r="H6" s="6">
        <f t="shared" si="1"/>
        <v>3.3232628398791542E-2</v>
      </c>
    </row>
    <row r="7" spans="1:8" x14ac:dyDescent="0.2">
      <c r="A7" s="2" t="s">
        <v>9</v>
      </c>
      <c r="B7" s="4">
        <v>9042</v>
      </c>
      <c r="C7" s="4">
        <v>9454</v>
      </c>
      <c r="D7" s="4">
        <v>9880</v>
      </c>
      <c r="E7" s="4">
        <v>10332</v>
      </c>
      <c r="F7" s="4">
        <f t="shared" si="2"/>
        <v>452</v>
      </c>
      <c r="G7" s="5">
        <f t="shared" si="0"/>
        <v>4.5748987854251015E-2</v>
      </c>
      <c r="H7" s="6">
        <f t="shared" si="1"/>
        <v>0.1426675514266755</v>
      </c>
    </row>
    <row r="8" spans="1:8" x14ac:dyDescent="0.2">
      <c r="A8" s="2" t="s">
        <v>10</v>
      </c>
      <c r="B8" s="4">
        <v>3972</v>
      </c>
      <c r="C8" s="4">
        <v>4002</v>
      </c>
      <c r="D8" s="4">
        <v>4104</v>
      </c>
      <c r="E8" s="4">
        <v>4104</v>
      </c>
      <c r="F8" s="4">
        <f t="shared" si="2"/>
        <v>0</v>
      </c>
      <c r="G8" s="5">
        <f t="shared" si="0"/>
        <v>0</v>
      </c>
      <c r="H8" s="6">
        <f t="shared" si="1"/>
        <v>3.3232628398791542E-2</v>
      </c>
    </row>
    <row r="9" spans="1:8" x14ac:dyDescent="0.2">
      <c r="A9" s="1" t="s">
        <v>12</v>
      </c>
      <c r="B9" s="1"/>
      <c r="C9" s="1"/>
      <c r="D9" s="1"/>
      <c r="E9" s="1"/>
      <c r="F9" s="4"/>
      <c r="G9" s="5"/>
      <c r="H9" s="6"/>
    </row>
    <row r="10" spans="1:8" x14ac:dyDescent="0.2">
      <c r="A10" s="2" t="s">
        <v>18</v>
      </c>
      <c r="B10" s="3">
        <f>B2+B4+B5+B6</f>
        <v>22212</v>
      </c>
      <c r="C10" s="3">
        <f>C2+C4+C5+C6</f>
        <v>23066</v>
      </c>
      <c r="D10" s="3">
        <f>D2+D4+D5+D6</f>
        <v>23506</v>
      </c>
      <c r="E10" s="3">
        <f>E2+E4+E5+E6</f>
        <v>24302</v>
      </c>
      <c r="F10" s="4">
        <f t="shared" si="2"/>
        <v>796</v>
      </c>
      <c r="G10" s="5">
        <f>(E10-D10)/D10</f>
        <v>3.3863694375904023E-2</v>
      </c>
      <c r="H10" s="6">
        <f>(E10-B10)/B10</f>
        <v>9.4093282910138659E-2</v>
      </c>
    </row>
    <row r="11" spans="1:8" x14ac:dyDescent="0.2">
      <c r="A11" s="2" t="s">
        <v>19</v>
      </c>
      <c r="B11" s="3">
        <f>SUM(B3:B6)</f>
        <v>33468</v>
      </c>
      <c r="C11" s="3">
        <f t="shared" ref="C11:E11" si="3">SUM(C3:C6)</f>
        <v>35156</v>
      </c>
      <c r="D11" s="3">
        <f t="shared" si="3"/>
        <v>36810</v>
      </c>
      <c r="E11" s="3">
        <f t="shared" si="3"/>
        <v>38650</v>
      </c>
      <c r="F11" s="4">
        <f t="shared" si="2"/>
        <v>1840</v>
      </c>
      <c r="G11" s="5">
        <f>(E11-D11)/D11</f>
        <v>4.998641673458299E-2</v>
      </c>
      <c r="H11" s="6">
        <f>(E11-B11)/B11</f>
        <v>0.15483446874626508</v>
      </c>
    </row>
    <row r="12" spans="1:8" x14ac:dyDescent="0.2">
      <c r="A12" s="2" t="s">
        <v>14</v>
      </c>
      <c r="B12" s="3">
        <f>(B11-B10)</f>
        <v>11256</v>
      </c>
      <c r="C12" s="3">
        <f t="shared" ref="C12:H12" si="4">(C11-C10)</f>
        <v>12090</v>
      </c>
      <c r="D12" s="3">
        <f t="shared" si="4"/>
        <v>13304</v>
      </c>
      <c r="E12" s="3">
        <f t="shared" si="4"/>
        <v>14348</v>
      </c>
      <c r="F12" s="4">
        <f t="shared" si="2"/>
        <v>1044</v>
      </c>
      <c r="G12" s="6">
        <f t="shared" si="4"/>
        <v>1.6122722358678968E-2</v>
      </c>
      <c r="H12" s="6">
        <f t="shared" si="4"/>
        <v>6.0741185836126421E-2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138" workbookViewId="0">
      <selection activeCell="G7" sqref="G7"/>
    </sheetView>
  </sheetViews>
  <sheetFormatPr baseColWidth="10" defaultRowHeight="16" x14ac:dyDescent="0.2"/>
  <cols>
    <col min="1" max="1" width="45.1640625" customWidth="1"/>
    <col min="6" max="6" width="22.83203125" customWidth="1"/>
    <col min="7" max="7" width="17.16406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15</v>
      </c>
      <c r="G1" s="1" t="s">
        <v>16</v>
      </c>
    </row>
    <row r="2" spans="1:7" x14ac:dyDescent="0.2">
      <c r="A2" s="7"/>
      <c r="B2" s="7"/>
      <c r="C2" s="7"/>
      <c r="D2" s="7"/>
      <c r="E2" s="7"/>
      <c r="F2" s="7"/>
    </row>
    <row r="3" spans="1:7" x14ac:dyDescent="0.2">
      <c r="A3" s="2" t="s">
        <v>6</v>
      </c>
      <c r="B3" s="9">
        <v>9415</v>
      </c>
      <c r="C3" s="9">
        <v>9433</v>
      </c>
      <c r="D3" s="9">
        <v>9509</v>
      </c>
      <c r="E3" s="9">
        <v>9518</v>
      </c>
      <c r="F3" s="9">
        <f>(E3-D3)</f>
        <v>9</v>
      </c>
      <c r="G3" s="6">
        <f>((E3-D3)/D3)</f>
        <v>9.4647176359238621E-4</v>
      </c>
    </row>
    <row r="4" spans="1:7" x14ac:dyDescent="0.2">
      <c r="A4" s="2" t="s">
        <v>11</v>
      </c>
      <c r="B4" s="9">
        <v>23764</v>
      </c>
      <c r="C4" s="9">
        <v>24460</v>
      </c>
      <c r="D4" s="9">
        <v>25166</v>
      </c>
      <c r="E4" s="9">
        <v>25892</v>
      </c>
      <c r="F4" s="9">
        <f t="shared" ref="F4:F12" si="0">(E4-D4)</f>
        <v>726</v>
      </c>
      <c r="G4" s="6">
        <f t="shared" ref="G4:G12" si="1">((E4-D4)/D4)</f>
        <v>2.8848446316458713E-2</v>
      </c>
    </row>
    <row r="5" spans="1:7" x14ac:dyDescent="0.2">
      <c r="A5" s="2" t="s">
        <v>5</v>
      </c>
      <c r="B5" s="9">
        <v>946</v>
      </c>
      <c r="C5" s="9">
        <v>1114</v>
      </c>
      <c r="D5" s="9">
        <v>1124</v>
      </c>
      <c r="E5" s="9">
        <v>1344</v>
      </c>
      <c r="F5" s="9">
        <f t="shared" si="0"/>
        <v>220</v>
      </c>
      <c r="G5" s="6">
        <f t="shared" si="1"/>
        <v>0.19572953736654805</v>
      </c>
    </row>
    <row r="6" spans="1:7" x14ac:dyDescent="0.2">
      <c r="A6" s="2" t="s">
        <v>7</v>
      </c>
      <c r="B6" s="9">
        <v>9286</v>
      </c>
      <c r="C6" s="9">
        <v>9386</v>
      </c>
      <c r="D6" s="9">
        <v>9808</v>
      </c>
      <c r="E6" s="9">
        <v>10298</v>
      </c>
      <c r="F6" s="9">
        <f t="shared" si="0"/>
        <v>490</v>
      </c>
      <c r="G6" s="6">
        <f t="shared" si="1"/>
        <v>4.9959216965742251E-2</v>
      </c>
    </row>
    <row r="7" spans="1:7" x14ac:dyDescent="0.2">
      <c r="A7" s="2" t="s">
        <v>8</v>
      </c>
      <c r="B7" s="9">
        <v>3296</v>
      </c>
      <c r="C7" s="9">
        <v>3664</v>
      </c>
      <c r="D7" s="9">
        <v>3742</v>
      </c>
      <c r="E7" s="9">
        <v>4756</v>
      </c>
      <c r="F7" s="9">
        <f t="shared" si="0"/>
        <v>1014</v>
      </c>
      <c r="G7" s="6">
        <f t="shared" si="1"/>
        <v>0.27097808658471406</v>
      </c>
    </row>
    <row r="8" spans="1:7" x14ac:dyDescent="0.2">
      <c r="A8" s="2" t="s">
        <v>9</v>
      </c>
      <c r="B8" s="2" t="s">
        <v>17</v>
      </c>
      <c r="C8" s="9">
        <v>9386</v>
      </c>
      <c r="D8" s="9">
        <v>9808</v>
      </c>
      <c r="E8" s="9">
        <v>10298</v>
      </c>
      <c r="F8" s="9">
        <f t="shared" si="0"/>
        <v>490</v>
      </c>
      <c r="G8" s="6">
        <f t="shared" si="1"/>
        <v>4.9959216965742251E-2</v>
      </c>
    </row>
    <row r="9" spans="1:7" x14ac:dyDescent="0.2">
      <c r="A9" s="2" t="s">
        <v>10</v>
      </c>
      <c r="B9" s="2" t="s">
        <v>17</v>
      </c>
      <c r="C9" s="9">
        <v>3664</v>
      </c>
      <c r="D9" s="9">
        <v>3742</v>
      </c>
      <c r="E9" s="9">
        <v>4756</v>
      </c>
      <c r="F9" s="9">
        <f t="shared" si="0"/>
        <v>1014</v>
      </c>
      <c r="G9" s="6">
        <f t="shared" si="1"/>
        <v>0.27097808658471406</v>
      </c>
    </row>
    <row r="10" spans="1:7" x14ac:dyDescent="0.2">
      <c r="F10" s="9"/>
      <c r="G10" s="6"/>
    </row>
    <row r="11" spans="1:7" x14ac:dyDescent="0.2">
      <c r="A11" s="2" t="s">
        <v>20</v>
      </c>
      <c r="B11" s="8">
        <f>(B3+B5+B6+B7)</f>
        <v>22943</v>
      </c>
      <c r="C11" s="8">
        <f t="shared" ref="C11:F11" si="2">(C3+C5+C6+C7)</f>
        <v>23597</v>
      </c>
      <c r="D11" s="8">
        <f t="shared" si="2"/>
        <v>24183</v>
      </c>
      <c r="E11" s="8">
        <f t="shared" si="2"/>
        <v>25916</v>
      </c>
      <c r="F11" s="9">
        <f t="shared" si="0"/>
        <v>1733</v>
      </c>
      <c r="G11" s="6">
        <f t="shared" si="1"/>
        <v>7.1661911259976022E-2</v>
      </c>
    </row>
    <row r="12" spans="1:7" x14ac:dyDescent="0.2">
      <c r="A12" s="2" t="s">
        <v>21</v>
      </c>
      <c r="B12" s="8">
        <f>(B4+B5+B6+B7)</f>
        <v>37292</v>
      </c>
      <c r="C12" s="8">
        <f t="shared" ref="C12:E12" si="3">(C4+C5+C6+C7)</f>
        <v>38624</v>
      </c>
      <c r="D12" s="8">
        <f t="shared" si="3"/>
        <v>39840</v>
      </c>
      <c r="E12" s="8">
        <f t="shared" si="3"/>
        <v>42290</v>
      </c>
      <c r="F12" s="9">
        <f t="shared" si="0"/>
        <v>2450</v>
      </c>
      <c r="G12" s="6">
        <f t="shared" si="1"/>
        <v>6.1495983935742973E-2</v>
      </c>
    </row>
    <row r="13" spans="1:7" x14ac:dyDescent="0.2">
      <c r="A13" s="2" t="s">
        <v>14</v>
      </c>
      <c r="B13" s="8">
        <f>(B12-B11)</f>
        <v>14349</v>
      </c>
      <c r="C13" s="8">
        <f t="shared" ref="C13:E13" si="4">(C12-C11)</f>
        <v>15027</v>
      </c>
      <c r="D13" s="8">
        <f t="shared" si="4"/>
        <v>15657</v>
      </c>
      <c r="E13" s="8">
        <f t="shared" si="4"/>
        <v>16374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Arkansas</vt:lpstr>
      <vt:lpstr>Missouri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2017-08-24T16:38:35Z</dcterms:created>
  <dcterms:modified xsi:type="dcterms:W3CDTF">2017-08-27T20:37:35Z</dcterms:modified>
</cp:coreProperties>
</file>