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320" yWindow="0" windowWidth="24460" windowHeight="15040" tabRatio="911"/>
  </bookViews>
  <sheets>
    <sheet name="va_wait_completed" sheetId="1" r:id="rId1"/>
    <sheet name="Average appointments by year" sheetId="10" r:id="rId2"/>
    <sheet name="% Wait Times 30 days + more" sheetId="6" r:id="rId3"/>
    <sheet name="Total appointment &gt;120 days" sheetId="9" r:id="rId4"/>
    <sheet name="Adding wait times &lt;30 days" sheetId="8" r:id="rId5"/>
    <sheet name="Mental health wait times" sheetId="7" r:id="rId6"/>
    <sheet name="Average 30-60 day by year" sheetId="11" r:id="rId7"/>
    <sheet name="data dictionary" sheetId="2" r:id="rId8"/>
  </sheets>
  <definedNames>
    <definedName name="_xlnm._FilterDatabase" localSheetId="0" hidden="1">va_wait_completed!$A$1:$AF$58</definedName>
  </definedNames>
  <calcPr calcId="140001" concurrentCalc="0"/>
  <pivotCaches>
    <pivotCache cacheId="0" r:id="rId9"/>
    <pivotCache cacheId="1" r:id="rId10"/>
  </pivotCaches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F6" i="8" l="1"/>
  <c r="G6" i="8"/>
  <c r="H6" i="8"/>
  <c r="F7" i="8"/>
  <c r="G7" i="8"/>
  <c r="H7" i="8"/>
  <c r="F5" i="8"/>
  <c r="G5" i="8"/>
  <c r="H5" i="8"/>
  <c r="F58" i="1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2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2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2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2" i="1"/>
  <c r="AB2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2" i="1"/>
  <c r="Z57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2" i="1"/>
</calcChain>
</file>

<file path=xl/sharedStrings.xml><?xml version="1.0" encoding="utf-8"?>
<sst xmlns="http://schemas.openxmlformats.org/spreadsheetml/2006/main" count="431" uniqueCount="97">
  <si>
    <t>station_id</t>
  </si>
  <si>
    <t>name</t>
  </si>
  <si>
    <t>visn_id</t>
  </si>
  <si>
    <t>ref_date</t>
  </si>
  <si>
    <t>prioritized</t>
  </si>
  <si>
    <t>tot_appts</t>
  </si>
  <si>
    <t>perc_over_30</t>
  </si>
  <si>
    <t>appts_under_7</t>
  </si>
  <si>
    <t>appts_under_14</t>
  </si>
  <si>
    <t>appts_under_30</t>
  </si>
  <si>
    <t>appts_under_60</t>
  </si>
  <si>
    <t>appts_under_90</t>
  </si>
  <si>
    <t>appts_under_120</t>
  </si>
  <si>
    <t>appts_over_120</t>
  </si>
  <si>
    <t>pc_avg_wait</t>
  </si>
  <si>
    <t>sc_avg_wait</t>
  </si>
  <si>
    <t>mh_avg_wait</t>
  </si>
  <si>
    <t>state</t>
  </si>
  <si>
    <t>address</t>
  </si>
  <si>
    <t>postal_code</t>
  </si>
  <si>
    <t>latitude</t>
  </si>
  <si>
    <t>longitude</t>
  </si>
  <si>
    <t>phone</t>
  </si>
  <si>
    <t>fax</t>
  </si>
  <si>
    <t>url</t>
  </si>
  <si>
    <t>Fayetteville, AR</t>
  </si>
  <si>
    <t>AR</t>
  </si>
  <si>
    <t>1100 N. College Avenue</t>
  </si>
  <si>
    <t>479-443-4301 Or 479-443-4301</t>
  </si>
  <si>
    <t>http://www.fayettevillear.va.gov/</t>
  </si>
  <si>
    <t>Little Rock, AR</t>
  </si>
  <si>
    <t>4300 West 7th Street</t>
  </si>
  <si>
    <t>72205-5484</t>
  </si>
  <si>
    <t>501-257-1000</t>
  </si>
  <si>
    <t>http://www.littlerock.va.gov/</t>
  </si>
  <si>
    <t>https://wordpressua.uark.edu/datareporting/wp-content/uploads/sites/170/2017/09/va_wait_completed.csv</t>
  </si>
  <si>
    <t>NPR data provided by Wells, 9/12</t>
  </si>
  <si>
    <t>%appts_under_7</t>
  </si>
  <si>
    <t>%appts_under_14</t>
  </si>
  <si>
    <t>%appts_under_30</t>
  </si>
  <si>
    <t>%appts_under_60</t>
  </si>
  <si>
    <t>%appts_under_90</t>
  </si>
  <si>
    <t>%appts_under_120</t>
  </si>
  <si>
    <t>%appts_over_120</t>
  </si>
  <si>
    <t>Row Labels</t>
  </si>
  <si>
    <t>Grand Total</t>
  </si>
  <si>
    <t>Column Labels</t>
  </si>
  <si>
    <t>Sum of tot_appts</t>
  </si>
  <si>
    <t>Sum of appts_over_120</t>
  </si>
  <si>
    <t>(blank)</t>
  </si>
  <si>
    <t>Sum of appts_under_14</t>
  </si>
  <si>
    <t>Sum of appts_under_30</t>
  </si>
  <si>
    <t>Sum of appts_under_7</t>
  </si>
  <si>
    <t>Total Under 30</t>
  </si>
  <si>
    <t>% Under 30</t>
  </si>
  <si>
    <t>% Over 30</t>
  </si>
  <si>
    <t>Details on field headings:</t>
  </si>
  <si>
    <t xml:space="preserve">va_wait_completed </t>
  </si>
  <si>
    <t xml:space="preserve">●  station_id: VA station identification code </t>
  </si>
  <si>
    <t xml:space="preserve">●  name: VA station name </t>
  </si>
  <si>
    <t xml:space="preserve">●  visn_id: VA Veterans Integration Service Number </t>
  </si>
  <si>
    <t xml:space="preserve">●  ref_date: Reference Date </t>
  </si>
  <si>
    <t xml:space="preserve">●  prioritized: Stations that were designated to receive additional funding </t>
  </si>
  <si>
    <t xml:space="preserve">○ 1: prioritized, 0 otherwise </t>
  </si>
  <si>
    <t xml:space="preserve">●  tot_appts: Total appointments scheduled </t>
  </si>
  <si>
    <t xml:space="preserve">●  perc_over_30: Percentage of appointments scheduled over 30 days </t>
  </si>
  <si>
    <t xml:space="preserve">●  appts_under_7: Appointments scheduled between 0­7 days </t>
  </si>
  <si>
    <t xml:space="preserve">●  appts_under_14: Appointments scheduled between 8­14 days </t>
  </si>
  <si>
    <t xml:space="preserve">●  appts_under_30: Appointments scheduled between 15­30 days </t>
  </si>
  <si>
    <t xml:space="preserve">●  appts_under_60: Appointments scheduled between 31­60 days </t>
  </si>
  <si>
    <t xml:space="preserve">●  appts_under_90: Appointments scheduled between 61­90 days </t>
  </si>
  <si>
    <t xml:space="preserve">●  appts_under_120: Appointments scheduled between 91­120 days </t>
  </si>
  <si>
    <t xml:space="preserve">●  appts_over_120: Appointments scheduled over 120 days </t>
  </si>
  <si>
    <t xml:space="preserve">●  pc_avg_wait: Primary Care Average Wait Time (in days) </t>
  </si>
  <si>
    <t xml:space="preserve">●  sc_avg_wait: Speciality Care Average Wait Time (in days) </t>
  </si>
  <si>
    <t xml:space="preserve">●  mh_avg_wait: Mental Health Average Wait Time (in days) </t>
  </si>
  <si>
    <t xml:space="preserve">●  state: Facility state </t>
  </si>
  <si>
    <t xml:space="preserve">●  address: Facility postal address </t>
  </si>
  <si>
    <t xml:space="preserve">●  postal_code: Facility postal code </t>
  </si>
  <si>
    <t xml:space="preserve">●  latitude: Facility latitude coordinate </t>
  </si>
  <si>
    <t xml:space="preserve">●  longitude: Facility longitude coordinate </t>
  </si>
  <si>
    <t xml:space="preserve">●  phone: Facility phone number </t>
  </si>
  <si>
    <t xml:space="preserve">●  fax: Facility fax number </t>
  </si>
  <si>
    <t xml:space="preserve">●  url: Facility website url </t>
  </si>
  <si>
    <t>2014</t>
  </si>
  <si>
    <t>2015</t>
  </si>
  <si>
    <t>2016</t>
  </si>
  <si>
    <t>Average Mental Health Wait</t>
  </si>
  <si>
    <t>Average</t>
  </si>
  <si>
    <t>Avg Appts Under 60</t>
  </si>
  <si>
    <t>VA System</t>
  </si>
  <si>
    <t>Total Appointments Under 30 Days</t>
  </si>
  <si>
    <t>Average Pct Wait Times Over 30 Days</t>
  </si>
  <si>
    <t>Va System</t>
  </si>
  <si>
    <t>Date</t>
  </si>
  <si>
    <t>Dates</t>
  </si>
  <si>
    <t>Average of total appts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</si>
</sst>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MT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0" fillId="0" borderId="0" xfId="0" applyAlignment="1">
      <alignment textRotation="180"/>
    </xf>
    <xf numFmtId="10" fontId="0" fillId="0" borderId="0" xfId="1" applyNumberFormat="1" applyFont="1"/>
    <xf numFmtId="0" fontId="0" fillId="0" borderId="0" xfId="0" pivotButton="1"/>
    <xf numFmtId="2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applyAlignment="1">
      <alignment horizontal="left"/>
    </xf>
    <xf numFmtId="10" fontId="0" fillId="0" borderId="0" xfId="0" applyNumberFormat="1"/>
    <xf numFmtId="0" fontId="0" fillId="0" borderId="0" xfId="0" applyFont="1"/>
    <xf numFmtId="0" fontId="2" fillId="0" borderId="0" xfId="0" applyFont="1" applyAlignment="1">
      <alignment horizontal="left" vertical="center" indent="1"/>
    </xf>
    <xf numFmtId="0" fontId="0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2"/>
    </xf>
    <xf numFmtId="0" fontId="0" fillId="0" borderId="0" xfId="0" applyFont="1" applyAlignment="1">
      <alignment horizontal="left" vertical="center" indent="1"/>
    </xf>
    <xf numFmtId="164" fontId="0" fillId="0" borderId="0" xfId="0" applyNumberFormat="1"/>
    <xf numFmtId="3" fontId="0" fillId="0" borderId="0" xfId="0" applyNumberFormat="1"/>
    <xf numFmtId="0" fontId="0" fillId="0" borderId="0" xfId="0" pivotButton="1" applyAlignment="1">
      <alignment wrapText="1"/>
    </xf>
  </cellXfs>
  <cellStyles count="4">
    <cellStyle name="Followed Hyperlink" xfId="3" builtinId="9" hidden="1"/>
    <cellStyle name="Hyperlink" xfId="2" builtinId="8" hidden="1"/>
    <cellStyle name="Normal" xfId="0" builtinId="0"/>
    <cellStyle name="Percent" xfId="1" builtinId="5"/>
  </cellStyles>
  <dxfs count="5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pivotCacheDefinition" Target="pivotCache/pivotCacheDefinition1.xml"/><Relationship Id="rId10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b Wells" refreshedDate="42991.474348495372" createdVersion="4" refreshedVersion="4" minRefreshableVersion="3" recordCount="56">
  <cacheSource type="worksheet">
    <worksheetSource ref="A1:AF57" sheet="va_wait_completed"/>
  </cacheSource>
  <cacheFields count="32">
    <cacheField name="station_id" numFmtId="0">
      <sharedItems containsSemiMixedTypes="0" containsString="0" containsNumber="1" containsInteger="1" minValue="564" maxValue="598"/>
    </cacheField>
    <cacheField name="name" numFmtId="0">
      <sharedItems count="2">
        <s v="Fayetteville, AR"/>
        <s v="Little Rock, AR"/>
      </sharedItems>
    </cacheField>
    <cacheField name="visn_id" numFmtId="0">
      <sharedItems containsSemiMixedTypes="0" containsString="0" containsNumber="1" containsInteger="1" minValue="16" maxValue="16"/>
    </cacheField>
    <cacheField name="ref_date" numFmtId="14">
      <sharedItems containsSemiMixedTypes="0" containsNonDate="0" containsDate="1" containsString="0" minDate="2014-09-01T00:00:00" maxDate="2016-12-02T00:00:00" count="28"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</sharedItems>
      <fieldGroup base="3">
        <rangePr groupBy="years" startDate="2014-09-01T00:00:00" endDate="2016-12-02T00:00:00"/>
        <groupItems count="5">
          <s v="&lt;9/1/14"/>
          <s v="2014"/>
          <s v="2015"/>
          <s v="2016"/>
          <s v="&gt;12/2/16"/>
        </groupItems>
      </fieldGroup>
    </cacheField>
    <cacheField name="prioritized" numFmtId="0">
      <sharedItems containsSemiMixedTypes="0" containsString="0" containsNumber="1" containsInteger="1" minValue="0" maxValue="1"/>
    </cacheField>
    <cacheField name="tot_appts" numFmtId="0">
      <sharedItems containsSemiMixedTypes="0" containsString="0" containsNumber="1" containsInteger="1" minValue="26490" maxValue="50841" count="56">
        <n v="32228"/>
        <n v="32989"/>
        <n v="26490"/>
        <n v="30113"/>
        <n v="30064"/>
        <n v="27549"/>
        <n v="31352"/>
        <n v="33687"/>
        <n v="30311"/>
        <n v="33075"/>
        <n v="32809"/>
        <n v="32797"/>
        <n v="33023"/>
        <n v="33056"/>
        <n v="28621"/>
        <n v="30561"/>
        <n v="30577"/>
        <n v="34586"/>
        <n v="38644"/>
        <n v="35384"/>
        <n v="33854"/>
        <n v="35484"/>
        <n v="30274"/>
        <n v="35956"/>
        <n v="32253"/>
        <n v="31024"/>
        <n v="29434"/>
        <n v="28314"/>
        <n v="44841"/>
        <n v="46527"/>
        <n v="37044"/>
        <n v="42172"/>
        <n v="42495"/>
        <n v="35393"/>
        <n v="41776"/>
        <n v="47359"/>
        <n v="41760"/>
        <n v="45971"/>
        <n v="46321"/>
        <n v="45283"/>
        <n v="46081"/>
        <n v="46301"/>
        <n v="39998"/>
        <n v="43690"/>
        <n v="41737"/>
        <n v="46780"/>
        <n v="50841"/>
        <n v="47183"/>
        <n v="47463"/>
        <n v="48609"/>
        <n v="42802"/>
        <n v="49671"/>
        <n v="46157"/>
        <n v="45700"/>
        <n v="42745"/>
        <n v="41524"/>
      </sharedItems>
    </cacheField>
    <cacheField name="perc_over_30" numFmtId="0">
      <sharedItems containsSemiMixedTypes="0" containsString="0" containsNumber="1" minValue="1.05" maxValue="3.57"/>
    </cacheField>
    <cacheField name="appts_under_7" numFmtId="0">
      <sharedItems containsString="0" containsBlank="1" containsNumber="1" containsInteger="1" minValue="25004" maxValue="43709"/>
    </cacheField>
    <cacheField name="appts_under_14" numFmtId="0">
      <sharedItems containsSemiMixedTypes="0" containsString="0" containsNumber="1" containsInteger="1" minValue="1195" maxValue="43925"/>
    </cacheField>
    <cacheField name="appts_under_30" numFmtId="0">
      <sharedItems containsSemiMixedTypes="0" containsString="0" containsNumber="1" containsInteger="1" minValue="1027" maxValue="3177"/>
    </cacheField>
    <cacheField name="appts_under_60" numFmtId="0">
      <sharedItems containsSemiMixedTypes="0" containsString="0" containsNumber="1" containsInteger="1" minValue="315" maxValue="1422" count="54">
        <n v="755"/>
        <n v="714"/>
        <n v="671"/>
        <n v="745"/>
        <n v="665"/>
        <n v="441"/>
        <n v="644"/>
        <n v="685"/>
        <n v="515"/>
        <n v="508"/>
        <n v="564"/>
        <n v="403"/>
        <n v="447"/>
        <n v="617"/>
        <n v="514"/>
        <n v="426"/>
        <n v="412"/>
        <n v="331"/>
        <n v="315"/>
        <n v="390"/>
        <n v="371"/>
        <n v="451"/>
        <n v="421"/>
        <n v="588"/>
        <n v="547"/>
        <n v="351"/>
        <n v="327"/>
        <n v="784"/>
        <n v="639"/>
        <n v="519"/>
        <n v="786"/>
        <n v="862"/>
        <n v="416"/>
        <n v="659"/>
        <n v="727"/>
        <n v="621"/>
        <n v="765"/>
        <n v="728"/>
        <n v="616"/>
        <n v="709"/>
        <n v="752"/>
        <n v="1052"/>
        <n v="1047"/>
        <n v="801"/>
        <n v="970"/>
        <n v="1140"/>
        <n v="965"/>
        <n v="1070"/>
        <n v="1218"/>
        <n v="1422"/>
        <n v="928"/>
        <n v="816"/>
        <n v="637"/>
        <n v="712"/>
      </sharedItems>
    </cacheField>
    <cacheField name="appts_under_90" numFmtId="0">
      <sharedItems containsSemiMixedTypes="0" containsString="0" containsNumber="1" containsInteger="1" minValue="44" maxValue="382" count="51">
        <n v="206"/>
        <n v="176"/>
        <n v="142"/>
        <n v="154"/>
        <n v="227"/>
        <n v="165"/>
        <n v="151"/>
        <n v="123"/>
        <n v="98"/>
        <n v="107"/>
        <n v="92"/>
        <n v="116"/>
        <n v="74"/>
        <n v="97"/>
        <n v="130"/>
        <n v="166"/>
        <n v="83"/>
        <n v="86"/>
        <n v="85"/>
        <n v="84"/>
        <n v="73"/>
        <n v="112"/>
        <n v="87"/>
        <n v="80"/>
        <n v="76"/>
        <n v="44"/>
        <n v="133"/>
        <n v="160"/>
        <n v="200"/>
        <n v="189"/>
        <n v="196"/>
        <n v="135"/>
        <n v="68"/>
        <n v="64"/>
        <n v="149"/>
        <n v="382"/>
        <n v="262"/>
        <n v="208"/>
        <n v="110"/>
        <n v="113"/>
        <n v="169"/>
        <n v="211"/>
        <n v="145"/>
        <n v="157"/>
        <n v="247"/>
        <n v="274"/>
        <n v="277"/>
        <n v="288"/>
        <n v="276"/>
        <n v="167"/>
        <n v="175"/>
      </sharedItems>
    </cacheField>
    <cacheField name="appts_under_120" numFmtId="0">
      <sharedItems containsSemiMixedTypes="0" containsString="0" containsNumber="1" containsInteger="1" minValue="2" maxValue="126" count="39">
        <n v="21"/>
        <n v="19"/>
        <n v="25"/>
        <n v="37"/>
        <n v="43"/>
        <n v="16"/>
        <n v="29"/>
        <n v="18"/>
        <n v="27"/>
        <n v="5"/>
        <n v="2"/>
        <n v="4"/>
        <n v="13"/>
        <n v="17"/>
        <n v="15"/>
        <n v="10"/>
        <n v="9"/>
        <n v="6"/>
        <n v="11"/>
        <n v="39"/>
        <n v="22"/>
        <n v="50"/>
        <n v="30"/>
        <n v="14"/>
        <n v="87"/>
        <n v="126"/>
        <n v="81"/>
        <n v="99"/>
        <n v="86"/>
        <n v="53"/>
        <n v="8"/>
        <n v="3"/>
        <n v="20"/>
        <n v="26"/>
        <n v="49"/>
        <n v="85"/>
        <n v="61"/>
        <n v="76"/>
        <n v="84"/>
      </sharedItems>
    </cacheField>
    <cacheField name="appts_over_120" numFmtId="0">
      <sharedItems containsSemiMixedTypes="0" containsString="0" containsNumber="1" containsInteger="1" minValue="0" maxValue="83" count="25">
        <n v="7"/>
        <n v="20"/>
        <n v="28"/>
        <n v="25"/>
        <n v="29"/>
        <n v="17"/>
        <n v="12"/>
        <n v="10"/>
        <n v="8"/>
        <n v="9"/>
        <n v="5"/>
        <n v="4"/>
        <n v="1"/>
        <n v="0"/>
        <n v="3"/>
        <n v="11"/>
        <n v="13"/>
        <n v="2"/>
        <n v="24"/>
        <n v="19"/>
        <n v="33"/>
        <n v="16"/>
        <n v="6"/>
        <n v="45"/>
        <n v="83"/>
      </sharedItems>
    </cacheField>
    <cacheField name="pc_avg_wait" numFmtId="0">
      <sharedItems containsSemiMixedTypes="0" containsString="0" containsNumber="1" minValue="1.3" maxValue="6.77"/>
    </cacheField>
    <cacheField name="sc_avg_wait" numFmtId="0">
      <sharedItems containsSemiMixedTypes="0" containsString="0" containsNumber="1" minValue="2.48" maxValue="7.27"/>
    </cacheField>
    <cacheField name="mh_avg_wait" numFmtId="0">
      <sharedItems containsSemiMixedTypes="0" containsString="0" containsNumber="1" minValue="0.78" maxValue="5.42"/>
    </cacheField>
    <cacheField name="state" numFmtId="0">
      <sharedItems/>
    </cacheField>
    <cacheField name="address" numFmtId="0">
      <sharedItems/>
    </cacheField>
    <cacheField name="postal_code" numFmtId="0">
      <sharedItems containsMixedTypes="1" containsNumber="1" containsInteger="1" minValue="72703" maxValue="72703"/>
    </cacheField>
    <cacheField name="latitude" numFmtId="0">
      <sharedItems containsSemiMixedTypes="0" containsString="0" containsNumber="1" minValue="34.745081999999996" maxValue="36.077359999999999"/>
    </cacheField>
    <cacheField name="longitude" numFmtId="0">
      <sharedItems containsSemiMixedTypes="0" containsString="0" containsNumber="1" minValue="-94.156915999999995" maxValue="-92.321860000000001"/>
    </cacheField>
    <cacheField name="phone" numFmtId="0">
      <sharedItems/>
    </cacheField>
    <cacheField name="fax" numFmtId="0">
      <sharedItems containsNonDate="0" containsString="0" containsBlank="1"/>
    </cacheField>
    <cacheField name="url" numFmtId="0">
      <sharedItems/>
    </cacheField>
    <cacheField name="%appts_under_7" numFmtId="10">
      <sharedItems containsSemiMixedTypes="0" containsString="0" containsNumber="1" minValue="0" maxValue="0.90806668079395347"/>
    </cacheField>
    <cacheField name="%appts_under_14" numFmtId="10">
      <sharedItems containsSemiMixedTypes="0" containsString="0" containsNumber="1" minValue="3.9392050345830737E-2" maxValue="0.94792712026939629"/>
    </cacheField>
    <cacheField name="%appts_under_30" numFmtId="10">
      <sharedItems containsSemiMixedTypes="0" containsString="0" containsNumber="1" minValue="3.0217880957159743E-2" maxValue="6.3960862475086061E-2"/>
    </cacheField>
    <cacheField name="%appts_under_60" numFmtId="10">
      <sharedItems containsSemiMixedTypes="0" containsString="0" containsNumber="1" minValue="8.1513300900527899E-3" maxValue="2.8628374705562603E-2"/>
    </cacheField>
    <cacheField name="%appts_under_90" numFmtId="10">
      <sharedItems containsSemiMixedTypes="0" containsString="0" containsNumber="1" minValue="1.5325670498084292E-3" maxValue="8.2467995077826466E-3"/>
    </cacheField>
    <cacheField name="%appts_under_120" numFmtId="10">
      <sharedItems containsSemiMixedTypes="0" containsString="0" containsNumber="1" minValue="6.0503388189738627E-5" maxValue="2.782501159375483E-3"/>
    </cacheField>
    <cacheField name="%appts_over_120" numFmtId="10">
      <sharedItems containsSemiMixedTypes="0" containsString="0" containsNumber="1" minValue="0" maxValue="1.9988440419998073E-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Rob Wells" refreshedDate="42997.784857175924" createdVersion="4" refreshedVersion="4" minRefreshableVersion="3" recordCount="58">
  <cacheSource type="worksheet">
    <worksheetSource ref="A1:AF1048576" sheet="va_wait_completed"/>
  </cacheSource>
  <cacheFields count="32">
    <cacheField name="station_id" numFmtId="0">
      <sharedItems containsString="0" containsBlank="1" containsNumber="1" containsInteger="1" minValue="564" maxValue="598"/>
    </cacheField>
    <cacheField name="name" numFmtId="0">
      <sharedItems containsBlank="1" count="3">
        <s v="Fayetteville, AR"/>
        <s v="Little Rock, AR"/>
        <m/>
      </sharedItems>
    </cacheField>
    <cacheField name="visn_id" numFmtId="0">
      <sharedItems containsString="0" containsBlank="1" containsNumber="1" containsInteger="1" minValue="16" maxValue="16"/>
    </cacheField>
    <cacheField name="ref_date" numFmtId="0">
      <sharedItems containsNonDate="0" containsDate="1" containsString="0" containsBlank="1" minDate="2014-09-01T00:00:00" maxDate="2016-12-02T00:00:00" count="29"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m/>
      </sharedItems>
    </cacheField>
    <cacheField name="prioritized" numFmtId="0">
      <sharedItems containsString="0" containsBlank="1" containsNumber="1" containsInteger="1" minValue="0" maxValue="1"/>
    </cacheField>
    <cacheField name="tot_appts" numFmtId="0">
      <sharedItems containsString="0" containsBlank="1" containsNumber="1" containsInteger="1" minValue="26490" maxValue="894509"/>
    </cacheField>
    <cacheField name="perc_over_30" numFmtId="0">
      <sharedItems containsString="0" containsBlank="1" containsNumber="1" minValue="1.05" maxValue="3.57"/>
    </cacheField>
    <cacheField name="appts_under_7" numFmtId="0">
      <sharedItems containsString="0" containsBlank="1" containsNumber="1" containsInteger="1" minValue="25004" maxValue="43709"/>
    </cacheField>
    <cacheField name="appts_under_14" numFmtId="0">
      <sharedItems containsString="0" containsBlank="1" containsNumber="1" containsInteger="1" minValue="1195" maxValue="43925"/>
    </cacheField>
    <cacheField name="appts_under_30" numFmtId="0">
      <sharedItems containsString="0" containsBlank="1" containsNumber="1" containsInteger="1" minValue="1027" maxValue="3177"/>
    </cacheField>
    <cacheField name="appts_under_60" numFmtId="0">
      <sharedItems containsString="0" containsBlank="1" containsNumber="1" containsInteger="1" minValue="315" maxValue="1422"/>
    </cacheField>
    <cacheField name="appts_under_90" numFmtId="0">
      <sharedItems containsString="0" containsBlank="1" containsNumber="1" containsInteger="1" minValue="44" maxValue="382"/>
    </cacheField>
    <cacheField name="appts_under_120" numFmtId="0">
      <sharedItems containsString="0" containsBlank="1" containsNumber="1" containsInteger="1" minValue="2" maxValue="126"/>
    </cacheField>
    <cacheField name="appts_over_120" numFmtId="0">
      <sharedItems containsString="0" containsBlank="1" containsNumber="1" containsInteger="1" minValue="0" maxValue="83"/>
    </cacheField>
    <cacheField name="pc_avg_wait" numFmtId="0">
      <sharedItems containsString="0" containsBlank="1" containsNumber="1" minValue="1.3" maxValue="6.77"/>
    </cacheField>
    <cacheField name="sc_avg_wait" numFmtId="0">
      <sharedItems containsString="0" containsBlank="1" containsNumber="1" minValue="2.48" maxValue="7.27"/>
    </cacheField>
    <cacheField name="mh_avg_wait" numFmtId="0">
      <sharedItems containsString="0" containsBlank="1" containsNumber="1" minValue="0.78" maxValue="5.42"/>
    </cacheField>
    <cacheField name="state" numFmtId="0">
      <sharedItems containsBlank="1"/>
    </cacheField>
    <cacheField name="address" numFmtId="0">
      <sharedItems containsBlank="1"/>
    </cacheField>
    <cacheField name="postal_code" numFmtId="0">
      <sharedItems containsBlank="1" containsMixedTypes="1" containsNumber="1" containsInteger="1" minValue="72703" maxValue="72703"/>
    </cacheField>
    <cacheField name="latitude" numFmtId="0">
      <sharedItems containsString="0" containsBlank="1" containsNumber="1" minValue="34.745081999999996" maxValue="36.077359999999999"/>
    </cacheField>
    <cacheField name="longitude" numFmtId="0">
      <sharedItems containsString="0" containsBlank="1" containsNumber="1" minValue="-94.156915999999995" maxValue="-92.321860000000001"/>
    </cacheField>
    <cacheField name="phone" numFmtId="0">
      <sharedItems containsBlank="1"/>
    </cacheField>
    <cacheField name="fax" numFmtId="0">
      <sharedItems containsNonDate="0" containsString="0" containsBlank="1"/>
    </cacheField>
    <cacheField name="url" numFmtId="0">
      <sharedItems containsBlank="1"/>
    </cacheField>
    <cacheField name="%appts_under_7" numFmtId="0">
      <sharedItems containsString="0" containsBlank="1" containsNumber="1" minValue="0" maxValue="0.90806668079395347"/>
    </cacheField>
    <cacheField name="%appts_under_14" numFmtId="0">
      <sharedItems containsString="0" containsBlank="1" containsNumber="1" minValue="3.9392050345830737E-2" maxValue="0.94792712026939629"/>
    </cacheField>
    <cacheField name="%appts_under_30" numFmtId="0">
      <sharedItems containsString="0" containsBlank="1" containsNumber="1" minValue="3.0217880957159743E-2" maxValue="6.3960862475086061E-2"/>
    </cacheField>
    <cacheField name="%appts_under_60" numFmtId="0">
      <sharedItems containsString="0" containsBlank="1" containsNumber="1" minValue="8.1513300900527899E-3" maxValue="2.8628374705562603E-2"/>
    </cacheField>
    <cacheField name="%appts_under_90" numFmtId="0">
      <sharedItems containsString="0" containsBlank="1" containsNumber="1" minValue="1.5325670498084292E-3" maxValue="8.2467995077826466E-3"/>
    </cacheField>
    <cacheField name="%appts_under_120" numFmtId="0">
      <sharedItems containsString="0" containsBlank="1" containsNumber="1" minValue="6.0503388189738627E-5" maxValue="2.782501159375483E-3"/>
    </cacheField>
    <cacheField name="%appts_over_120" numFmtId="0">
      <sharedItems containsString="0" containsBlank="1" containsNumber="1" minValue="0" maxValue="1.9988440419998073E-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">
  <r>
    <n v="564"/>
    <x v="0"/>
    <n v="16"/>
    <x v="0"/>
    <n v="0"/>
    <x v="0"/>
    <n v="3.07"/>
    <m/>
    <n v="29694"/>
    <n v="1545"/>
    <x v="0"/>
    <x v="0"/>
    <x v="0"/>
    <x v="0"/>
    <n v="2.2599999999999998"/>
    <n v="5.25"/>
    <n v="3.63"/>
    <s v="AR"/>
    <s v="1100 N. College Avenue"/>
    <n v="72703"/>
    <n v="36.077359999999999"/>
    <n v="-94.156915999999995"/>
    <s v="479-443-4301 Or 479-443-4301"/>
    <m/>
    <s v="http://www.fayettevillear.va.gov/"/>
    <n v="0"/>
    <n v="0.92137271937445697"/>
    <n v="4.7939679781556409E-2"/>
    <n v="2.3426833809110089E-2"/>
    <n v="6.3919573042075213E-3"/>
    <n v="6.5160729800173766E-4"/>
    <n v="2.1720243266724586E-4"/>
  </r>
  <r>
    <n v="564"/>
    <x v="0"/>
    <n v="16"/>
    <x v="1"/>
    <n v="0"/>
    <x v="1"/>
    <n v="2.82"/>
    <m/>
    <n v="30324"/>
    <n v="1736"/>
    <x v="1"/>
    <x v="1"/>
    <x v="1"/>
    <x v="1"/>
    <n v="1.9"/>
    <n v="5.7"/>
    <n v="3.76"/>
    <s v="AR"/>
    <s v="1100 N. College Avenue"/>
    <n v="72703"/>
    <n v="36.077359999999999"/>
    <n v="-94.156915999999995"/>
    <s v="479-443-4301 Or 479-443-4301"/>
    <m/>
    <s v="http://www.fayettevillear.va.gov/"/>
    <n v="0"/>
    <n v="0.91921549607444908"/>
    <n v="5.2623601806662826E-2"/>
    <n v="2.1643578162417777E-2"/>
    <n v="5.3351117039013001E-3"/>
    <n v="5.7594955894389038E-4"/>
    <n v="6.0626269362514776E-4"/>
  </r>
  <r>
    <n v="564"/>
    <x v="0"/>
    <n v="16"/>
    <x v="2"/>
    <n v="0"/>
    <x v="2"/>
    <n v="3.27"/>
    <m/>
    <n v="24203"/>
    <n v="1421"/>
    <x v="2"/>
    <x v="2"/>
    <x v="2"/>
    <x v="2"/>
    <n v="1.79"/>
    <n v="6.55"/>
    <n v="4.5599999999999996"/>
    <s v="AR"/>
    <s v="1100 N. College Avenue"/>
    <n v="72703"/>
    <n v="36.077359999999999"/>
    <n v="-94.156915999999995"/>
    <s v="479-443-4301 Or 479-443-4301"/>
    <m/>
    <s v="http://www.fayettevillear.va.gov/"/>
    <n v="0"/>
    <n v="0.91366553416383545"/>
    <n v="5.364288410721027E-2"/>
    <n v="2.5330313325783314E-2"/>
    <n v="5.3605134012835029E-3"/>
    <n v="9.4375235938089848E-4"/>
    <n v="1.0570026425066063E-3"/>
  </r>
  <r>
    <n v="564"/>
    <x v="0"/>
    <n v="16"/>
    <x v="3"/>
    <n v="0"/>
    <x v="3"/>
    <n v="3.19"/>
    <m/>
    <n v="27297"/>
    <n v="1855"/>
    <x v="3"/>
    <x v="3"/>
    <x v="3"/>
    <x v="3"/>
    <n v="2.09"/>
    <n v="6.61"/>
    <n v="5.07"/>
    <s v="AR"/>
    <s v="1100 N. College Avenue"/>
    <n v="72703"/>
    <n v="36.077359999999999"/>
    <n v="-94.156915999999995"/>
    <s v="479-443-4301 Or 479-443-4301"/>
    <m/>
    <s v="http://www.fayettevillear.va.gov/"/>
    <n v="0"/>
    <n v="0.90648557101584037"/>
    <n v="6.160130176335802E-2"/>
    <n v="2.474014545213031E-2"/>
    <n v="5.1140703350712321E-3"/>
    <n v="1.2287052103742569E-3"/>
    <n v="8.3020622322584926E-4"/>
  </r>
  <r>
    <n v="564"/>
    <x v="0"/>
    <n v="16"/>
    <x v="4"/>
    <n v="0"/>
    <x v="4"/>
    <n v="3.21"/>
    <m/>
    <n v="27440"/>
    <n v="1660"/>
    <x v="4"/>
    <x v="4"/>
    <x v="4"/>
    <x v="4"/>
    <n v="2.1"/>
    <n v="7.27"/>
    <n v="4.3099999999999996"/>
    <s v="AR"/>
    <s v="1100 N. College Avenue"/>
    <n v="72703"/>
    <n v="36.077359999999999"/>
    <n v="-94.156915999999995"/>
    <s v="479-443-4301 Or 479-443-4301"/>
    <m/>
    <s v="http://www.fayettevillear.va.gov/"/>
    <n v="0"/>
    <n v="0.91271953166577968"/>
    <n v="5.5215540180947313E-2"/>
    <n v="2.2119478445981906E-2"/>
    <n v="7.5505588078765302E-3"/>
    <n v="1.4302820649281533E-3"/>
    <n v="9.64608834486429E-4"/>
  </r>
  <r>
    <n v="564"/>
    <x v="0"/>
    <n v="16"/>
    <x v="5"/>
    <n v="0"/>
    <x v="5"/>
    <n v="2.34"/>
    <m/>
    <n v="25357"/>
    <n v="1548"/>
    <x v="5"/>
    <x v="5"/>
    <x v="0"/>
    <x v="5"/>
    <n v="1.8"/>
    <n v="6.19"/>
    <n v="3.82"/>
    <s v="AR"/>
    <s v="1100 N. College Avenue"/>
    <n v="72703"/>
    <n v="36.077359999999999"/>
    <n v="-94.156915999999995"/>
    <s v="479-443-4301 Or 479-443-4301"/>
    <m/>
    <s v="http://www.fayettevillear.va.gov/"/>
    <n v="0"/>
    <n v="0.92043268358198116"/>
    <n v="5.6190787324403788E-2"/>
    <n v="1.6007840574975497E-2"/>
    <n v="5.9893281062833497E-3"/>
    <n v="7.6227812261788082E-4"/>
    <n v="6.170822897382845E-4"/>
  </r>
  <r>
    <n v="564"/>
    <x v="0"/>
    <n v="16"/>
    <x v="6"/>
    <n v="0"/>
    <x v="6"/>
    <n v="2.63"/>
    <m/>
    <n v="28685"/>
    <n v="1841"/>
    <x v="6"/>
    <x v="3"/>
    <x v="5"/>
    <x v="6"/>
    <n v="1.99"/>
    <n v="6.45"/>
    <n v="3.3"/>
    <s v="AR"/>
    <s v="1100 N. College Avenue"/>
    <n v="72703"/>
    <n v="36.077359999999999"/>
    <n v="-94.156915999999995"/>
    <s v="479-443-4301 Or 479-443-4301"/>
    <m/>
    <s v="http://www.fayettevillear.va.gov/"/>
    <n v="0"/>
    <n v="0.914933656545037"/>
    <n v="5.8720336820617502E-2"/>
    <n v="2.0540954325082929E-2"/>
    <n v="4.9119673386067873E-3"/>
    <n v="5.1033426894615971E-4"/>
    <n v="3.8275070170961978E-4"/>
  </r>
  <r>
    <n v="564"/>
    <x v="0"/>
    <n v="16"/>
    <x v="7"/>
    <n v="0"/>
    <x v="7"/>
    <n v="2.64"/>
    <n v="29681"/>
    <n v="1327"/>
    <n v="1790"/>
    <x v="7"/>
    <x v="5"/>
    <x v="6"/>
    <x v="7"/>
    <n v="1.85"/>
    <n v="6.46"/>
    <n v="2.98"/>
    <s v="AR"/>
    <s v="1100 N. College Avenue"/>
    <n v="72703"/>
    <n v="36.077359999999999"/>
    <n v="-94.156915999999995"/>
    <s v="479-443-4301 Or 479-443-4301"/>
    <m/>
    <s v="http://www.fayettevillear.va.gov/"/>
    <n v="0.88108172291982068"/>
    <n v="3.9392050345830737E-2"/>
    <n v="5.3136224656395642E-2"/>
    <n v="2.0334253569626266E-2"/>
    <n v="4.8980318817347934E-3"/>
    <n v="8.6086620951702434E-4"/>
    <n v="2.9685041707483596E-4"/>
  </r>
  <r>
    <n v="564"/>
    <x v="0"/>
    <n v="16"/>
    <x v="8"/>
    <n v="0"/>
    <x v="8"/>
    <n v="2.2799999999999998"/>
    <n v="26870"/>
    <n v="1282"/>
    <n v="1467"/>
    <x v="8"/>
    <x v="6"/>
    <x v="7"/>
    <x v="8"/>
    <n v="1.63"/>
    <n v="6.26"/>
    <n v="2.15"/>
    <s v="AR"/>
    <s v="1100 N. College Avenue"/>
    <n v="72703"/>
    <n v="36.077359999999999"/>
    <n v="-94.156915999999995"/>
    <s v="479-443-4301 Or 479-443-4301"/>
    <m/>
    <s v="http://www.fayettevillear.va.gov/"/>
    <n v="0.88647685658671771"/>
    <n v="4.2294876447494308E-2"/>
    <n v="4.8398271254660022E-2"/>
    <n v="1.6990531490218074E-2"/>
    <n v="4.9816898155785033E-3"/>
    <n v="5.9384381907558311E-4"/>
    <n v="2.6393058625581473E-4"/>
  </r>
  <r>
    <n v="564"/>
    <x v="0"/>
    <n v="16"/>
    <x v="9"/>
    <n v="0"/>
    <x v="9"/>
    <n v="2.02"/>
    <n v="29310"/>
    <n v="1555"/>
    <n v="1543"/>
    <x v="9"/>
    <x v="7"/>
    <x v="8"/>
    <x v="9"/>
    <n v="1.48"/>
    <n v="5.79"/>
    <n v="2.13"/>
    <s v="AR"/>
    <s v="1100 N. College Avenue"/>
    <n v="72703"/>
    <n v="36.077359999999999"/>
    <n v="-94.156915999999995"/>
    <s v="479-443-4301 Or 479-443-4301"/>
    <m/>
    <s v="http://www.fayettevillear.va.gov/"/>
    <n v="0.88616780045351473"/>
    <n v="4.7014361300075587E-2"/>
    <n v="4.6651549508692366E-2"/>
    <n v="1.5359032501889644E-2"/>
    <n v="3.7188208616780044E-3"/>
    <n v="8.1632653061224493E-4"/>
    <n v="2.7210884353741496E-4"/>
  </r>
  <r>
    <n v="564"/>
    <x v="0"/>
    <n v="16"/>
    <x v="10"/>
    <n v="0"/>
    <x v="10"/>
    <n v="2.0499999999999998"/>
    <n v="28963"/>
    <n v="1554"/>
    <n v="1620"/>
    <x v="10"/>
    <x v="8"/>
    <x v="9"/>
    <x v="10"/>
    <n v="1.68"/>
    <n v="5.79"/>
    <n v="2.94"/>
    <s v="AR"/>
    <s v="1100 N. College Avenue"/>
    <n v="72703"/>
    <n v="36.077359999999999"/>
    <n v="-94.156915999999995"/>
    <s v="479-443-4301 Or 479-443-4301"/>
    <m/>
    <s v="http://www.fayettevillear.va.gov/"/>
    <n v="0.88277606754244264"/>
    <n v="4.7365052272242372E-2"/>
    <n v="4.9376695418939923E-2"/>
    <n v="1.7190405071779085E-2"/>
    <n v="2.9869852784296992E-3"/>
    <n v="1.5239720808314791E-4"/>
    <n v="1.5239720808314791E-4"/>
  </r>
  <r>
    <n v="564"/>
    <x v="0"/>
    <n v="16"/>
    <x v="11"/>
    <n v="0"/>
    <x v="11"/>
    <n v="1.58"/>
    <n v="29064"/>
    <n v="1501"/>
    <n v="1715"/>
    <x v="11"/>
    <x v="9"/>
    <x v="10"/>
    <x v="10"/>
    <n v="1.74"/>
    <n v="5.78"/>
    <n v="2.35"/>
    <s v="AR"/>
    <s v="1100 N. College Avenue"/>
    <n v="72703"/>
    <n v="36.077359999999999"/>
    <n v="-94.156915999999995"/>
    <s v="479-443-4301 Or 479-443-4301"/>
    <m/>
    <s v="http://www.fayettevillear.va.gov/"/>
    <n v="0.88617861389761254"/>
    <n v="4.576638107143946E-2"/>
    <n v="5.2291368112937157E-2"/>
    <n v="1.2287709241698936E-2"/>
    <n v="3.262493520748849E-3"/>
    <n v="6.0981187303716805E-5"/>
    <n v="1.52452968259292E-4"/>
  </r>
  <r>
    <n v="564"/>
    <x v="0"/>
    <n v="16"/>
    <x v="12"/>
    <n v="0"/>
    <x v="12"/>
    <n v="1.66"/>
    <n v="29243"/>
    <n v="1508"/>
    <n v="1725"/>
    <x v="12"/>
    <x v="10"/>
    <x v="11"/>
    <x v="11"/>
    <n v="1.6"/>
    <n v="5.65"/>
    <n v="1.65"/>
    <s v="AR"/>
    <s v="1100 N. College Avenue"/>
    <n v="72703"/>
    <n v="36.077359999999999"/>
    <n v="-94.156915999999995"/>
    <s v="479-443-4301 Or 479-443-4301"/>
    <m/>
    <s v="http://www.fayettevillear.va.gov/"/>
    <n v="0.88553432456166914"/>
    <n v="4.5665142476455804E-2"/>
    <n v="5.2236320140508129E-2"/>
    <n v="1.3536020349453412E-2"/>
    <n v="2.7859370741604335E-3"/>
    <n v="1.2112769887654059E-4"/>
    <n v="1.2112769887654059E-4"/>
  </r>
  <r>
    <n v="564"/>
    <x v="0"/>
    <n v="16"/>
    <x v="13"/>
    <n v="0"/>
    <x v="13"/>
    <n v="2.23"/>
    <n v="28954"/>
    <n v="1719"/>
    <n v="1647"/>
    <x v="13"/>
    <x v="11"/>
    <x v="10"/>
    <x v="12"/>
    <n v="1.8"/>
    <n v="6.13"/>
    <n v="1.76"/>
    <s v="AR"/>
    <s v="1100 N. College Avenue"/>
    <n v="72703"/>
    <n v="36.077359999999999"/>
    <n v="-94.156915999999995"/>
    <s v="479-443-4301 Or 479-443-4301"/>
    <m/>
    <s v="http://www.fayettevillear.va.gov/"/>
    <n v="0.8759075508228461"/>
    <n v="5.200266214908035E-2"/>
    <n v="4.9824540174249761E-2"/>
    <n v="1.8665295256534365E-2"/>
    <n v="3.5091965150048404E-3"/>
    <n v="6.0503388189738627E-5"/>
    <n v="3.0251694094869314E-5"/>
  </r>
  <r>
    <n v="564"/>
    <x v="0"/>
    <n v="16"/>
    <x v="14"/>
    <n v="0"/>
    <x v="14"/>
    <n v="2.1"/>
    <n v="25004"/>
    <n v="1421"/>
    <n v="1595"/>
    <x v="14"/>
    <x v="12"/>
    <x v="12"/>
    <x v="13"/>
    <n v="1.79"/>
    <n v="5.71"/>
    <n v="2.12"/>
    <s v="AR"/>
    <s v="1100 N. College Avenue"/>
    <n v="72703"/>
    <n v="36.077359999999999"/>
    <n v="-94.156915999999995"/>
    <s v="479-443-4301 Or 479-443-4301"/>
    <m/>
    <s v="http://www.fayettevillear.va.gov/"/>
    <n v="0.87362426190559384"/>
    <n v="4.9648859229237272E-2"/>
    <n v="5.5728311379756125E-2"/>
    <n v="1.7958841410153383E-2"/>
    <n v="2.5855141329792809E-3"/>
    <n v="4.5421194228014393E-4"/>
    <n v="0"/>
  </r>
  <r>
    <n v="564"/>
    <x v="0"/>
    <n v="16"/>
    <x v="15"/>
    <n v="0"/>
    <x v="15"/>
    <n v="1.77"/>
    <n v="26662"/>
    <n v="1517"/>
    <n v="1841"/>
    <x v="15"/>
    <x v="13"/>
    <x v="13"/>
    <x v="12"/>
    <n v="1.73"/>
    <n v="5.6"/>
    <n v="2.2400000000000002"/>
    <s v="AR"/>
    <s v="1100 N. College Avenue"/>
    <n v="72703"/>
    <n v="36.077359999999999"/>
    <n v="-94.156915999999995"/>
    <s v="479-443-4301 Or 479-443-4301"/>
    <m/>
    <s v="http://www.fayettevillear.va.gov/"/>
    <n v="0.87241909623376201"/>
    <n v="4.9638428061908969E-2"/>
    <n v="6.0240175386931057E-2"/>
    <n v="1.3939334445862374E-2"/>
    <n v="3.1739799090343902E-3"/>
    <n v="5.5626452014004779E-4"/>
    <n v="3.2721442361179283E-5"/>
  </r>
  <r>
    <n v="564"/>
    <x v="0"/>
    <n v="16"/>
    <x v="16"/>
    <n v="0"/>
    <x v="16"/>
    <n v="1.84"/>
    <n v="26690"/>
    <n v="1582"/>
    <n v="1743"/>
    <x v="16"/>
    <x v="14"/>
    <x v="14"/>
    <x v="10"/>
    <n v="1.96"/>
    <n v="5.53"/>
    <n v="2.58"/>
    <s v="AR"/>
    <s v="1100 N. College Avenue"/>
    <n v="72703"/>
    <n v="36.077359999999999"/>
    <n v="-94.156915999999995"/>
    <s v="479-443-4301 Or 479-443-4301"/>
    <m/>
    <s v="http://www.fayettevillear.va.gov/"/>
    <n v="0.87287830722438431"/>
    <n v="5.1738234620793404E-2"/>
    <n v="5.7003630179546717E-2"/>
    <n v="1.3474179939169965E-2"/>
    <n v="4.251561631291494E-3"/>
    <n v="4.9056480361055698E-4"/>
    <n v="1.6352160120351898E-4"/>
  </r>
  <r>
    <n v="564"/>
    <x v="0"/>
    <n v="16"/>
    <x v="17"/>
    <n v="0"/>
    <x v="17"/>
    <n v="1.48"/>
    <n v="30327"/>
    <n v="1917"/>
    <n v="1831"/>
    <x v="17"/>
    <x v="15"/>
    <x v="15"/>
    <x v="11"/>
    <n v="2"/>
    <n v="5.52"/>
    <n v="2"/>
    <s v="AR"/>
    <s v="1100 N. College Avenue"/>
    <n v="72703"/>
    <n v="36.077359999999999"/>
    <n v="-94.156915999999995"/>
    <s v="479-443-4301 Or 479-443-4301"/>
    <m/>
    <s v="http://www.fayettevillear.va.gov/"/>
    <n v="0.8768576880818828"/>
    <n v="5.5427051408084196E-2"/>
    <n v="5.2940496154513385E-2"/>
    <n v="9.5703463829295097E-3"/>
    <n v="4.7996299080552826E-3"/>
    <n v="2.891343318105592E-4"/>
    <n v="1.1565373272422367E-4"/>
  </r>
  <r>
    <n v="564"/>
    <x v="0"/>
    <n v="16"/>
    <x v="18"/>
    <n v="0"/>
    <x v="18"/>
    <n v="1.05"/>
    <n v="34534"/>
    <n v="1822"/>
    <n v="1883"/>
    <x v="18"/>
    <x v="16"/>
    <x v="11"/>
    <x v="14"/>
    <n v="1.84"/>
    <n v="4.3"/>
    <n v="1.61"/>
    <s v="AR"/>
    <s v="1100 N. College Avenue"/>
    <n v="72703"/>
    <n v="36.077359999999999"/>
    <n v="-94.156915999999995"/>
    <s v="479-443-4301 Or 479-443-4301"/>
    <m/>
    <s v="http://www.fayettevillear.va.gov/"/>
    <n v="0.8936445502535969"/>
    <n v="4.7148328330400578E-2"/>
    <n v="4.87268398716489E-2"/>
    <n v="8.1513300900527899E-3"/>
    <n v="2.1478107856329571E-3"/>
    <n v="1.0350895352447987E-4"/>
    <n v="7.7631715143359898E-5"/>
  </r>
  <r>
    <n v="564"/>
    <x v="0"/>
    <n v="16"/>
    <x v="19"/>
    <n v="0"/>
    <x v="19"/>
    <n v="1.43"/>
    <n v="31479"/>
    <n v="1606"/>
    <n v="1794"/>
    <x v="19"/>
    <x v="17"/>
    <x v="16"/>
    <x v="1"/>
    <n v="1.99"/>
    <n v="4.58"/>
    <n v="1.31"/>
    <s v="AR"/>
    <s v="1100 N. College Avenue"/>
    <n v="72703"/>
    <n v="36.077359999999999"/>
    <n v="-94.156915999999995"/>
    <s v="479-443-4301 Or 479-443-4301"/>
    <m/>
    <s v="http://www.fayettevillear.va.gov/"/>
    <n v="0.88963938503278317"/>
    <n v="4.5387745873841284E-2"/>
    <n v="5.0700881754465292E-2"/>
    <n v="1.1021930816188108E-2"/>
    <n v="2.4304770517748135E-3"/>
    <n v="2.5435224960434095E-4"/>
    <n v="5.6522722134297993E-4"/>
  </r>
  <r>
    <n v="564"/>
    <x v="0"/>
    <n v="16"/>
    <x v="20"/>
    <n v="0"/>
    <x v="20"/>
    <n v="1.39"/>
    <n v="30055"/>
    <n v="1608"/>
    <n v="1720"/>
    <x v="20"/>
    <x v="18"/>
    <x v="11"/>
    <x v="15"/>
    <n v="1.8"/>
    <n v="4.42"/>
    <n v="1.52"/>
    <s v="AR"/>
    <s v="1100 N. College Avenue"/>
    <n v="72703"/>
    <n v="36.077359999999999"/>
    <n v="-94.156915999999995"/>
    <s v="479-443-4301 Or 479-443-4301"/>
    <m/>
    <s v="http://www.fayettevillear.va.gov/"/>
    <n v="0.88778283216163523"/>
    <n v="4.7498079990547643E-2"/>
    <n v="5.0806403969988777E-2"/>
    <n v="1.0958823181898742E-2"/>
    <n v="2.5107815915401429E-3"/>
    <n v="1.181544278371832E-4"/>
    <n v="3.2492467655225382E-4"/>
  </r>
  <r>
    <n v="564"/>
    <x v="0"/>
    <n v="16"/>
    <x v="21"/>
    <n v="0"/>
    <x v="21"/>
    <n v="1.56"/>
    <n v="31414"/>
    <n v="1929"/>
    <n v="1589"/>
    <x v="21"/>
    <x v="19"/>
    <x v="11"/>
    <x v="16"/>
    <n v="2.0499999999999998"/>
    <n v="4.54"/>
    <n v="1.39"/>
    <s v="AR"/>
    <s v="1100 N. College Avenue"/>
    <n v="72703"/>
    <n v="36.077359999999999"/>
    <n v="-94.156915999999995"/>
    <s v="479-443-4301 Or 479-443-4301"/>
    <m/>
    <s v="http://www.fayettevillear.va.gov/"/>
    <n v="0.88530041708939244"/>
    <n v="5.4362529590801491E-2"/>
    <n v="4.4780746251831809E-2"/>
    <n v="1.2709953781986248E-2"/>
    <n v="2.3672641190395673E-3"/>
    <n v="1.1272686281140796E-4"/>
    <n v="3.6636230413707589E-4"/>
  </r>
  <r>
    <n v="564"/>
    <x v="0"/>
    <n v="16"/>
    <x v="22"/>
    <n v="0"/>
    <x v="22"/>
    <n v="1.69"/>
    <n v="26737"/>
    <n v="1599"/>
    <n v="1426"/>
    <x v="22"/>
    <x v="20"/>
    <x v="12"/>
    <x v="10"/>
    <n v="1.98"/>
    <n v="5.04"/>
    <n v="1.68"/>
    <s v="AR"/>
    <s v="1100 N. College Avenue"/>
    <n v="72703"/>
    <n v="36.077359999999999"/>
    <n v="-94.156915999999995"/>
    <s v="479-443-4301 Or 479-443-4301"/>
    <m/>
    <s v="http://www.fayettevillear.va.gov/"/>
    <n v="0.8831670740569465"/>
    <n v="5.2817599260091171E-2"/>
    <n v="4.710312479355222E-2"/>
    <n v="1.3906322256721939E-2"/>
    <n v="2.4113100350135431E-3"/>
    <n v="4.2941137609830217E-4"/>
    <n v="1.6515822157627007E-4"/>
  </r>
  <r>
    <n v="564"/>
    <x v="0"/>
    <n v="16"/>
    <x v="23"/>
    <n v="0"/>
    <x v="23"/>
    <n v="1.97"/>
    <n v="31357"/>
    <n v="1985"/>
    <n v="1904"/>
    <x v="23"/>
    <x v="21"/>
    <x v="17"/>
    <x v="11"/>
    <n v="2.33"/>
    <n v="5.16"/>
    <n v="1.94"/>
    <s v="AR"/>
    <s v="1100 N. College Avenue"/>
    <n v="72703"/>
    <n v="36.077359999999999"/>
    <n v="-94.156915999999995"/>
    <s v="479-443-4301 Or 479-443-4301"/>
    <m/>
    <s v="http://www.fayettevillear.va.gov/"/>
    <n v="0.87209367004116145"/>
    <n v="5.5206363332962513E-2"/>
    <n v="5.2953609967738346E-2"/>
    <n v="1.635332072533096E-2"/>
    <n v="3.1149182333963733E-3"/>
    <n v="1.6687061964623429E-4"/>
    <n v="1.1124707976415619E-4"/>
  </r>
  <r>
    <n v="564"/>
    <x v="0"/>
    <n v="16"/>
    <x v="24"/>
    <n v="0"/>
    <x v="24"/>
    <n v="2"/>
    <n v="28437"/>
    <n v="1682"/>
    <n v="1490"/>
    <x v="24"/>
    <x v="22"/>
    <x v="17"/>
    <x v="11"/>
    <n v="1.82"/>
    <n v="4.8899999999999997"/>
    <n v="2.61"/>
    <s v="AR"/>
    <s v="1100 N. College Avenue"/>
    <n v="72703"/>
    <n v="36.077359999999999"/>
    <n v="-94.156915999999995"/>
    <s v="479-443-4301 Or 479-443-4301"/>
    <m/>
    <s v="http://www.fayettevillear.va.gov/"/>
    <n v="0.88168542461166399"/>
    <n v="5.2150187579449975E-2"/>
    <n v="4.6197252968716088E-2"/>
    <n v="1.6959662667038727E-2"/>
    <n v="2.6974234954887919E-3"/>
    <n v="1.8602920658543392E-4"/>
    <n v="1.2401947105695595E-4"/>
  </r>
  <r>
    <n v="564"/>
    <x v="0"/>
    <n v="16"/>
    <x v="25"/>
    <n v="0"/>
    <x v="25"/>
    <n v="1.58"/>
    <n v="27765"/>
    <n v="1329"/>
    <n v="1441"/>
    <x v="11"/>
    <x v="23"/>
    <x v="11"/>
    <x v="17"/>
    <n v="1.71"/>
    <n v="4.4800000000000004"/>
    <n v="1.62"/>
    <s v="AR"/>
    <s v="1100 N. College Avenue"/>
    <n v="72703"/>
    <n v="36.077359999999999"/>
    <n v="-94.156915999999995"/>
    <s v="479-443-4301 Or 479-443-4301"/>
    <m/>
    <s v="http://www.fayettevillear.va.gov/"/>
    <n v="0.89495229499742135"/>
    <n v="4.2837802991232597E-2"/>
    <n v="4.644791129448169E-2"/>
    <n v="1.2989943269726663E-2"/>
    <n v="2.5786487880350697E-3"/>
    <n v="1.2893243940175349E-4"/>
    <n v="6.4466219700876743E-5"/>
  </r>
  <r>
    <n v="564"/>
    <x v="0"/>
    <n v="16"/>
    <x v="26"/>
    <n v="0"/>
    <x v="26"/>
    <n v="1.5"/>
    <n v="26498"/>
    <n v="1300"/>
    <n v="1195"/>
    <x v="25"/>
    <x v="24"/>
    <x v="18"/>
    <x v="14"/>
    <n v="1.62"/>
    <n v="4.4000000000000004"/>
    <n v="1.03"/>
    <s v="AR"/>
    <s v="1100 N. College Avenue"/>
    <n v="72703"/>
    <n v="36.077359999999999"/>
    <n v="-94.156915999999995"/>
    <s v="479-443-4301 Or 479-443-4301"/>
    <m/>
    <s v="http://www.fayettevillear.va.gov/"/>
    <n v="0.90025140993408981"/>
    <n v="4.4166610042807634E-2"/>
    <n v="4.0599306923965482E-2"/>
    <n v="1.1924984711558062E-2"/>
    <n v="2.5820479717333696E-3"/>
    <n v="3.7371746959298768E-4"/>
    <n v="1.01922946252633E-4"/>
  </r>
  <r>
    <n v="564"/>
    <x v="0"/>
    <n v="16"/>
    <x v="27"/>
    <n v="0"/>
    <x v="27"/>
    <n v="1.35"/>
    <n v="25711"/>
    <n v="1195"/>
    <n v="1027"/>
    <x v="26"/>
    <x v="25"/>
    <x v="17"/>
    <x v="11"/>
    <n v="1.3"/>
    <n v="4.22"/>
    <n v="0.78"/>
    <s v="AR"/>
    <s v="1100 N. College Avenue"/>
    <n v="72703"/>
    <n v="36.077359999999999"/>
    <n v="-94.156915999999995"/>
    <s v="479-443-4301 Or 479-443-4301"/>
    <m/>
    <s v="http://www.fayettevillear.va.gov/"/>
    <n v="0.90806668079395347"/>
    <n v="4.220526947799675E-2"/>
    <n v="3.627180899908173E-2"/>
    <n v="1.1549057003602458E-2"/>
    <n v="1.554001554001554E-3"/>
    <n v="2.1190930281839374E-4"/>
    <n v="1.4127286854559581E-4"/>
  </r>
  <r>
    <n v="598"/>
    <x v="1"/>
    <n v="16"/>
    <x v="0"/>
    <n v="1"/>
    <x v="28"/>
    <n v="2.19"/>
    <m/>
    <n v="42506"/>
    <n v="1355"/>
    <x v="27"/>
    <x v="26"/>
    <x v="19"/>
    <x v="18"/>
    <n v="4.55"/>
    <n v="2.5299999999999998"/>
    <n v="4.4000000000000004"/>
    <s v="AR"/>
    <s v="4300 West 7th Street"/>
    <s v="72205-5484"/>
    <n v="34.745081999999996"/>
    <n v="-92.321860000000001"/>
    <s v="501-257-1000"/>
    <m/>
    <s v="http://www.littlerock.va.gov/"/>
    <n v="0"/>
    <n v="0.94792712026939629"/>
    <n v="3.0217880957159743E-2"/>
    <n v="1.7483999018755157E-2"/>
    <n v="2.9660355478245354E-3"/>
    <n v="8.6973974710644281E-4"/>
    <n v="5.3522445975781098E-4"/>
  </r>
  <r>
    <n v="598"/>
    <x v="1"/>
    <n v="16"/>
    <x v="1"/>
    <n v="1"/>
    <x v="29"/>
    <n v="1.78"/>
    <m/>
    <n v="43925"/>
    <n v="1776"/>
    <x v="28"/>
    <x v="27"/>
    <x v="20"/>
    <x v="10"/>
    <n v="4.5599999999999996"/>
    <n v="2.48"/>
    <n v="3.98"/>
    <s v="AR"/>
    <s v="4300 West 7th Street"/>
    <s v="72205-5484"/>
    <n v="34.745081999999996"/>
    <n v="-92.321860000000001"/>
    <s v="501-257-1000"/>
    <m/>
    <s v="http://www.littlerock.va.gov/"/>
    <n v="0"/>
    <n v="0.94407548305285105"/>
    <n v="3.8171384357469855E-2"/>
    <n v="1.3733960925913986E-2"/>
    <n v="3.4388634556279151E-3"/>
    <n v="4.728437251488383E-4"/>
    <n v="1.0746448298837235E-4"/>
  </r>
  <r>
    <n v="598"/>
    <x v="1"/>
    <n v="16"/>
    <x v="2"/>
    <n v="1"/>
    <x v="30"/>
    <n v="1.99"/>
    <m/>
    <n v="34730"/>
    <n v="1576"/>
    <x v="29"/>
    <x v="28"/>
    <x v="1"/>
    <x v="13"/>
    <n v="4.9400000000000004"/>
    <n v="3.13"/>
    <n v="4.33"/>
    <s v="AR"/>
    <s v="4300 West 7th Street"/>
    <s v="72205-5484"/>
    <n v="34.745081999999996"/>
    <n v="-92.321860000000001"/>
    <s v="501-257-1000"/>
    <m/>
    <s v="http://www.littlerock.va.gov/"/>
    <n v="0"/>
    <n v="0.93753374365619269"/>
    <n v="4.2544001727675196E-2"/>
    <n v="1.4010366051182378E-2"/>
    <n v="5.3989849908217258E-3"/>
    <n v="5.1290357412806388E-4"/>
    <n v="0"/>
  </r>
  <r>
    <n v="598"/>
    <x v="1"/>
    <n v="16"/>
    <x v="3"/>
    <n v="1"/>
    <x v="31"/>
    <n v="2.36"/>
    <m/>
    <n v="39311"/>
    <n v="1866"/>
    <x v="30"/>
    <x v="29"/>
    <x v="7"/>
    <x v="17"/>
    <n v="5.33"/>
    <n v="2.9"/>
    <n v="5.3"/>
    <s v="AR"/>
    <s v="4300 West 7th Street"/>
    <s v="72205-5484"/>
    <n v="34.745081999999996"/>
    <n v="-92.321860000000001"/>
    <s v="501-257-1000"/>
    <m/>
    <s v="http://www.littlerock.va.gov/"/>
    <n v="0"/>
    <n v="0.93215877833633687"/>
    <n v="4.4247367921843875E-2"/>
    <n v="1.8637958835246136E-2"/>
    <n v="4.4816465901546046E-3"/>
    <n v="4.2682348477662905E-4"/>
    <n v="4.7424831641847671E-5"/>
  </r>
  <r>
    <n v="598"/>
    <x v="1"/>
    <n v="16"/>
    <x v="4"/>
    <n v="1"/>
    <x v="32"/>
    <n v="2.67"/>
    <m/>
    <n v="39450"/>
    <n v="1912"/>
    <x v="31"/>
    <x v="30"/>
    <x v="21"/>
    <x v="3"/>
    <n v="6.77"/>
    <n v="3.14"/>
    <n v="5.42"/>
    <s v="AR"/>
    <s v="4300 West 7th Street"/>
    <s v="72205-5484"/>
    <n v="34.745081999999996"/>
    <n v="-92.321860000000001"/>
    <s v="501-257-1000"/>
    <m/>
    <s v="http://www.littlerock.va.gov/"/>
    <n v="0"/>
    <n v="0.92834451111895522"/>
    <n v="4.4993528650429465E-2"/>
    <n v="2.0284739381103659E-2"/>
    <n v="4.6123073302741496E-3"/>
    <n v="1.1766090128250382E-3"/>
    <n v="5.8830450641251912E-4"/>
  </r>
  <r>
    <n v="598"/>
    <x v="1"/>
    <n v="16"/>
    <x v="5"/>
    <n v="1"/>
    <x v="33"/>
    <n v="1.69"/>
    <m/>
    <n v="33264"/>
    <n v="1532"/>
    <x v="32"/>
    <x v="31"/>
    <x v="8"/>
    <x v="19"/>
    <n v="4.99"/>
    <n v="2.95"/>
    <n v="4.22"/>
    <s v="AR"/>
    <s v="4300 West 7th Street"/>
    <s v="72205-5484"/>
    <n v="34.745081999999996"/>
    <n v="-92.321860000000001"/>
    <s v="501-257-1000"/>
    <m/>
    <s v="http://www.littlerock.va.gov/"/>
    <n v="0"/>
    <n v="0.93984686237391579"/>
    <n v="4.3285395417172884E-2"/>
    <n v="1.1753736614584806E-2"/>
    <n v="3.8143135648292035E-3"/>
    <n v="7.6286271296584066E-4"/>
    <n v="5.3682931653151753E-4"/>
  </r>
  <r>
    <n v="598"/>
    <x v="1"/>
    <n v="16"/>
    <x v="6"/>
    <n v="1"/>
    <x v="34"/>
    <n v="1.84"/>
    <m/>
    <n v="38925"/>
    <n v="2084"/>
    <x v="33"/>
    <x v="32"/>
    <x v="22"/>
    <x v="7"/>
    <n v="5.08"/>
    <n v="2.91"/>
    <n v="4.8099999999999996"/>
    <s v="AR"/>
    <s v="4300 West 7th Street"/>
    <s v="72205-5484"/>
    <n v="34.745081999999996"/>
    <n v="-92.321860000000001"/>
    <s v="501-257-1000"/>
    <m/>
    <s v="http://www.littlerock.va.gov/"/>
    <n v="0"/>
    <n v="0.93175507468402907"/>
    <n v="4.9885101493680584E-2"/>
    <n v="1.5774607430103407E-2"/>
    <n v="1.6277288395250861E-3"/>
    <n v="7.1811566449636155E-4"/>
    <n v="2.3937188816545386E-4"/>
  </r>
  <r>
    <n v="598"/>
    <x v="1"/>
    <n v="16"/>
    <x v="7"/>
    <n v="1"/>
    <x v="35"/>
    <n v="1.74"/>
    <n v="41573"/>
    <n v="2594"/>
    <n v="2370"/>
    <x v="34"/>
    <x v="24"/>
    <x v="23"/>
    <x v="10"/>
    <n v="4.74"/>
    <n v="3.11"/>
    <n v="4.01"/>
    <s v="AR"/>
    <s v="4300 West 7th Street"/>
    <s v="72205-5484"/>
    <n v="34.745081999999996"/>
    <n v="-92.321860000000001"/>
    <s v="501-257-1000"/>
    <m/>
    <s v="http://www.littlerock.va.gov/"/>
    <n v="0.8778268122215418"/>
    <n v="5.4773115986401742E-2"/>
    <n v="5.0043286386959186E-2"/>
    <n v="1.535083088747651E-2"/>
    <n v="1.6047636140965815E-3"/>
    <n v="2.9561434996515975E-4"/>
    <n v="1.0557655355898562E-4"/>
  </r>
  <r>
    <n v="598"/>
    <x v="1"/>
    <n v="16"/>
    <x v="8"/>
    <n v="1"/>
    <x v="36"/>
    <n v="1.65"/>
    <n v="36380"/>
    <n v="2476"/>
    <n v="2213"/>
    <x v="35"/>
    <x v="33"/>
    <x v="17"/>
    <x v="13"/>
    <n v="4.53"/>
    <n v="3.71"/>
    <n v="3.35"/>
    <s v="AR"/>
    <s v="4300 West 7th Street"/>
    <s v="72205-5484"/>
    <n v="34.745081999999996"/>
    <n v="-92.321860000000001"/>
    <s v="501-257-1000"/>
    <m/>
    <s v="http://www.littlerock.va.gov/"/>
    <n v="0.87116858237547889"/>
    <n v="5.9291187739463604E-2"/>
    <n v="5.2993295019157088E-2"/>
    <n v="1.4870689655172414E-2"/>
    <n v="1.5325670498084292E-3"/>
    <n v="1.4367816091954023E-4"/>
    <n v="0"/>
  </r>
  <r>
    <n v="598"/>
    <x v="1"/>
    <n v="16"/>
    <x v="9"/>
    <n v="1"/>
    <x v="37"/>
    <n v="2.02"/>
    <n v="40193"/>
    <n v="2546"/>
    <n v="2304"/>
    <x v="36"/>
    <x v="34"/>
    <x v="12"/>
    <x v="12"/>
    <n v="3.85"/>
    <n v="4.3899999999999997"/>
    <n v="3.06"/>
    <s v="AR"/>
    <s v="4300 West 7th Street"/>
    <s v="72205-5484"/>
    <n v="34.745081999999996"/>
    <n v="-92.321860000000001"/>
    <s v="501-257-1000"/>
    <m/>
    <s v="http://www.littlerock.va.gov/"/>
    <n v="0.87431206630266911"/>
    <n v="5.5382741293424118E-2"/>
    <n v="5.0118553000804852E-2"/>
    <n v="1.6640925801048489E-2"/>
    <n v="3.241173783472189E-3"/>
    <n v="2.827869743969024E-4"/>
    <n v="2.1752844184377107E-5"/>
  </r>
  <r>
    <n v="598"/>
    <x v="1"/>
    <n v="16"/>
    <x v="10"/>
    <n v="1"/>
    <x v="38"/>
    <n v="2.66"/>
    <n v="39861"/>
    <n v="2778"/>
    <n v="2452"/>
    <x v="37"/>
    <x v="35"/>
    <x v="24"/>
    <x v="20"/>
    <n v="3.77"/>
    <n v="6.02"/>
    <n v="2.97"/>
    <s v="AR"/>
    <s v="4300 West 7th Street"/>
    <s v="72205-5484"/>
    <n v="34.745081999999996"/>
    <n v="-92.321860000000001"/>
    <s v="501-257-1000"/>
    <m/>
    <s v="http://www.littlerock.va.gov/"/>
    <n v="0.86053841670084841"/>
    <n v="5.9972798514712551E-2"/>
    <n v="5.2934953908594373E-2"/>
    <n v="1.5716413721638133E-2"/>
    <n v="8.2467995077826466E-3"/>
    <n v="1.8781977936573044E-3"/>
    <n v="7.124198527665638E-4"/>
  </r>
  <r>
    <n v="598"/>
    <x v="1"/>
    <n v="16"/>
    <x v="11"/>
    <n v="1"/>
    <x v="39"/>
    <n v="2.2799999999999998"/>
    <n v="39080"/>
    <n v="2835"/>
    <n v="2336"/>
    <x v="38"/>
    <x v="36"/>
    <x v="25"/>
    <x v="2"/>
    <n v="3.88"/>
    <n v="5.97"/>
    <n v="3.01"/>
    <s v="AR"/>
    <s v="4300 West 7th Street"/>
    <s v="72205-5484"/>
    <n v="34.745081999999996"/>
    <n v="-92.321860000000001"/>
    <s v="501-257-1000"/>
    <m/>
    <s v="http://www.littlerock.va.gov/"/>
    <n v="0.86301702625709431"/>
    <n v="6.2606276085948376E-2"/>
    <n v="5.1586688161120067E-2"/>
    <n v="1.3603339001391251E-2"/>
    <n v="5.7858357440982271E-3"/>
    <n v="2.782501159375483E-3"/>
    <n v="6.1833359097232955E-4"/>
  </r>
  <r>
    <n v="598"/>
    <x v="1"/>
    <n v="16"/>
    <x v="12"/>
    <n v="1"/>
    <x v="40"/>
    <n v="2.2000000000000002"/>
    <n v="39839"/>
    <n v="2747"/>
    <n v="2481"/>
    <x v="39"/>
    <x v="37"/>
    <x v="26"/>
    <x v="21"/>
    <n v="3.7"/>
    <n v="5.41"/>
    <n v="2.91"/>
    <s v="AR"/>
    <s v="4300 West 7th Street"/>
    <s v="72205-5484"/>
    <n v="34.745081999999996"/>
    <n v="-92.321860000000001"/>
    <s v="501-257-1000"/>
    <m/>
    <s v="http://www.littlerock.va.gov/"/>
    <n v="0.86454287016340792"/>
    <n v="5.961242160543391E-2"/>
    <n v="5.3839977431045336E-2"/>
    <n v="1.5385950825719927E-2"/>
    <n v="4.5137909333564808E-3"/>
    <n v="1.757774353855168E-3"/>
    <n v="3.4721468718126777E-4"/>
  </r>
  <r>
    <n v="598"/>
    <x v="1"/>
    <n v="16"/>
    <x v="13"/>
    <n v="1"/>
    <x v="41"/>
    <n v="2.1"/>
    <n v="40043"/>
    <n v="2679"/>
    <n v="2608"/>
    <x v="40"/>
    <x v="38"/>
    <x v="27"/>
    <x v="7"/>
    <n v="3.69"/>
    <n v="5.6"/>
    <n v="2.4900000000000002"/>
    <s v="AR"/>
    <s v="4300 West 7th Street"/>
    <s v="72205-5484"/>
    <n v="34.745081999999996"/>
    <n v="-92.321860000000001"/>
    <s v="501-257-1000"/>
    <m/>
    <s v="http://www.littlerock.va.gov/"/>
    <n v="0.86484093216129243"/>
    <n v="5.7860521371028706E-2"/>
    <n v="5.6327077168959634E-2"/>
    <n v="1.6241549858534373E-2"/>
    <n v="2.3757586229239108E-3"/>
    <n v="2.1381827606315198E-3"/>
    <n v="2.1597805662944644E-4"/>
  </r>
  <r>
    <n v="598"/>
    <x v="1"/>
    <n v="16"/>
    <x v="14"/>
    <n v="1"/>
    <x v="42"/>
    <n v="2.48"/>
    <n v="34206"/>
    <n v="2557"/>
    <n v="2245"/>
    <x v="30"/>
    <x v="39"/>
    <x v="28"/>
    <x v="10"/>
    <n v="3.82"/>
    <n v="6.15"/>
    <n v="2.23"/>
    <s v="AR"/>
    <s v="4300 West 7th Street"/>
    <s v="72205-5484"/>
    <n v="34.745081999999996"/>
    <n v="-92.321860000000001"/>
    <s v="501-257-1000"/>
    <m/>
    <s v="http://www.littlerock.va.gov/"/>
    <n v="0.85519275963798191"/>
    <n v="6.392819640982049E-2"/>
    <n v="5.6127806390319515E-2"/>
    <n v="1.9650982549127456E-2"/>
    <n v="2.825141257062853E-3"/>
    <n v="2.1501075053752686E-3"/>
    <n v="1.2500625031251563E-4"/>
  </r>
  <r>
    <n v="598"/>
    <x v="1"/>
    <n v="16"/>
    <x v="15"/>
    <n v="1"/>
    <x v="43"/>
    <n v="2.87"/>
    <n v="37515"/>
    <n v="2621"/>
    <n v="2299"/>
    <x v="41"/>
    <x v="26"/>
    <x v="29"/>
    <x v="5"/>
    <n v="4.51"/>
    <n v="5.85"/>
    <n v="2.0299999999999998"/>
    <s v="AR"/>
    <s v="4300 West 7th Street"/>
    <s v="72205-5484"/>
    <n v="34.745081999999996"/>
    <n v="-92.321860000000001"/>
    <s v="501-257-1000"/>
    <m/>
    <s v="http://www.littlerock.va.gov/"/>
    <n v="0.85866330968184934"/>
    <n v="5.9990844586861984E-2"/>
    <n v="5.2620737010757611E-2"/>
    <n v="2.4078736552986955E-2"/>
    <n v="3.0441748683909362E-3"/>
    <n v="1.2130922407873656E-3"/>
    <n v="3.8910505836575878E-4"/>
  </r>
  <r>
    <n v="598"/>
    <x v="1"/>
    <n v="16"/>
    <x v="16"/>
    <n v="1"/>
    <x v="44"/>
    <n v="2.96"/>
    <n v="35825"/>
    <n v="2490"/>
    <n v="2186"/>
    <x v="42"/>
    <x v="40"/>
    <x v="30"/>
    <x v="6"/>
    <n v="4.3099999999999996"/>
    <n v="6.39"/>
    <n v="1.86"/>
    <s v="AR"/>
    <s v="4300 West 7th Street"/>
    <s v="72205-5484"/>
    <n v="34.745081999999996"/>
    <n v="-92.321860000000001"/>
    <s v="501-257-1000"/>
    <m/>
    <s v="http://www.littlerock.va.gov/"/>
    <n v="0.85835110333756615"/>
    <n v="5.9659295109854564E-2"/>
    <n v="5.2375590004073123E-2"/>
    <n v="2.5085655413661739E-2"/>
    <n v="4.0491650094640246E-3"/>
    <n v="1.9167645015214318E-4"/>
    <n v="2.8751467522821476E-4"/>
  </r>
  <r>
    <n v="598"/>
    <x v="1"/>
    <n v="16"/>
    <x v="17"/>
    <n v="1"/>
    <x v="45"/>
    <n v="2.1800000000000002"/>
    <n v="39890"/>
    <n v="3056"/>
    <n v="2815"/>
    <x v="43"/>
    <x v="41"/>
    <x v="11"/>
    <x v="14"/>
    <n v="4.8600000000000003"/>
    <n v="5.55"/>
    <n v="1.62"/>
    <s v="AR"/>
    <s v="4300 West 7th Street"/>
    <s v="72205-5484"/>
    <n v="34.745081999999996"/>
    <n v="-92.321860000000001"/>
    <s v="501-257-1000"/>
    <m/>
    <s v="http://www.littlerock.va.gov/"/>
    <n v="0.85271483539974346"/>
    <n v="6.5327062847370665E-2"/>
    <n v="6.017528858486533E-2"/>
    <n v="1.712270200940573E-2"/>
    <n v="4.5104745617785382E-3"/>
    <n v="8.5506626763574178E-5"/>
    <n v="6.4129970072680626E-5"/>
  </r>
  <r>
    <n v="598"/>
    <x v="1"/>
    <n v="16"/>
    <x v="18"/>
    <n v="1"/>
    <x v="46"/>
    <n v="2.2999999999999998"/>
    <n v="43709"/>
    <n v="3186"/>
    <n v="2779"/>
    <x v="44"/>
    <x v="1"/>
    <x v="14"/>
    <x v="22"/>
    <n v="5.09"/>
    <n v="5.05"/>
    <n v="1.72"/>
    <s v="AR"/>
    <s v="4300 West 7th Street"/>
    <s v="72205-5484"/>
    <n v="34.745081999999996"/>
    <n v="-92.321860000000001"/>
    <s v="501-257-1000"/>
    <m/>
    <s v="http://www.littlerock.va.gov/"/>
    <n v="0.85971951771208277"/>
    <n v="6.2665958576739247E-2"/>
    <n v="5.4660608563954285E-2"/>
    <n v="1.9079089711059972E-2"/>
    <n v="3.4617729785016032E-3"/>
    <n v="2.9503746975865933E-4"/>
    <n v="1.1801498790346374E-4"/>
  </r>
  <r>
    <n v="598"/>
    <x v="1"/>
    <n v="16"/>
    <x v="19"/>
    <n v="1"/>
    <x v="47"/>
    <n v="2.76"/>
    <n v="40356"/>
    <n v="2735"/>
    <n v="2788"/>
    <x v="45"/>
    <x v="42"/>
    <x v="7"/>
    <x v="12"/>
    <n v="5.15"/>
    <n v="5.52"/>
    <n v="2.27"/>
    <s v="AR"/>
    <s v="4300 West 7th Street"/>
    <s v="72205-5484"/>
    <n v="34.745081999999996"/>
    <n v="-92.321860000000001"/>
    <s v="501-257-1000"/>
    <m/>
    <s v="http://www.littlerock.va.gov/"/>
    <n v="0.85530805586757941"/>
    <n v="5.7965792764343091E-2"/>
    <n v="5.9089078693597273E-2"/>
    <n v="2.4161244516033319E-2"/>
    <n v="3.0731407498463428E-3"/>
    <n v="3.8149333446368396E-4"/>
    <n v="2.1194074136871332E-5"/>
  </r>
  <r>
    <n v="598"/>
    <x v="1"/>
    <n v="16"/>
    <x v="20"/>
    <n v="1"/>
    <x v="48"/>
    <n v="2.37"/>
    <n v="40409"/>
    <n v="2995"/>
    <n v="2932"/>
    <x v="46"/>
    <x v="43"/>
    <x v="31"/>
    <x v="17"/>
    <n v="5.01"/>
    <n v="5.52"/>
    <n v="2.0299999999999998"/>
    <s v="AR"/>
    <s v="4300 West 7th Street"/>
    <s v="72205-5484"/>
    <n v="34.745081999999996"/>
    <n v="-92.321860000000001"/>
    <s v="501-257-1000"/>
    <m/>
    <s v="http://www.littlerock.va.gov/"/>
    <n v="0.85137896888102316"/>
    <n v="6.3101784547963682E-2"/>
    <n v="6.1774434822914691E-2"/>
    <n v="2.0331626740829698E-2"/>
    <n v="3.307839790995091E-3"/>
    <n v="6.3207129764237407E-5"/>
    <n v="4.2138086509491603E-5"/>
  </r>
  <r>
    <n v="598"/>
    <x v="1"/>
    <n v="16"/>
    <x v="21"/>
    <n v="1"/>
    <x v="49"/>
    <n v="2.76"/>
    <n v="41584"/>
    <n v="2799"/>
    <n v="2885"/>
    <x v="47"/>
    <x v="44"/>
    <x v="32"/>
    <x v="11"/>
    <n v="4.71"/>
    <n v="5.82"/>
    <n v="2.25"/>
    <s v="AR"/>
    <s v="4300 West 7th Street"/>
    <s v="72205-5484"/>
    <n v="34.745081999999996"/>
    <n v="-92.321860000000001"/>
    <s v="501-257-1000"/>
    <m/>
    <s v="http://www.littlerock.va.gov/"/>
    <n v="0.85547943796416304"/>
    <n v="5.7581929272356974E-2"/>
    <n v="5.9351148964183587E-2"/>
    <n v="2.2012384537842787E-2"/>
    <n v="5.0813635335020266E-3"/>
    <n v="4.1144643995967827E-4"/>
    <n v="8.2289287991935649E-5"/>
  </r>
  <r>
    <n v="598"/>
    <x v="1"/>
    <n v="16"/>
    <x v="22"/>
    <n v="1"/>
    <x v="50"/>
    <n v="3.57"/>
    <n v="36309"/>
    <n v="2466"/>
    <n v="2498"/>
    <x v="48"/>
    <x v="45"/>
    <x v="33"/>
    <x v="15"/>
    <n v="4.9400000000000004"/>
    <n v="6.92"/>
    <n v="1.98"/>
    <s v="AR"/>
    <s v="4300 West 7th Street"/>
    <s v="72205-5484"/>
    <n v="34.745081999999996"/>
    <n v="-92.321860000000001"/>
    <s v="501-257-1000"/>
    <m/>
    <s v="http://www.littlerock.va.gov/"/>
    <n v="0.84830148123919447"/>
    <n v="5.7614130180832675E-2"/>
    <n v="5.8361758796317928E-2"/>
    <n v="2.8456614176907622E-2"/>
    <n v="6.4015700200925193E-3"/>
    <n v="6.0744825008177193E-4"/>
    <n v="2.5699733657305731E-4"/>
  </r>
  <r>
    <n v="598"/>
    <x v="1"/>
    <n v="16"/>
    <x v="23"/>
    <n v="1"/>
    <x v="51"/>
    <n v="3.54"/>
    <n v="41876"/>
    <n v="2858"/>
    <n v="3177"/>
    <x v="49"/>
    <x v="46"/>
    <x v="34"/>
    <x v="6"/>
    <n v="4.8099999999999996"/>
    <n v="7.09"/>
    <n v="2.2799999999999998"/>
    <s v="AR"/>
    <s v="4300 West 7th Street"/>
    <s v="72205-5484"/>
    <n v="34.745081999999996"/>
    <n v="-92.321860000000001"/>
    <s v="501-257-1000"/>
    <m/>
    <s v="http://www.littlerock.va.gov/"/>
    <n v="0.84306738338265785"/>
    <n v="5.7538604014414851E-2"/>
    <n v="6.3960862475086061E-2"/>
    <n v="2.8628374705562603E-2"/>
    <n v="5.5766946508022794E-3"/>
    <n v="9.8649111151376061E-4"/>
    <n v="2.4158965996255361E-4"/>
  </r>
  <r>
    <n v="598"/>
    <x v="1"/>
    <n v="16"/>
    <x v="24"/>
    <n v="1"/>
    <x v="52"/>
    <n v="2.84"/>
    <n v="39635"/>
    <n v="2745"/>
    <n v="2465"/>
    <x v="50"/>
    <x v="47"/>
    <x v="35"/>
    <x v="15"/>
    <n v="4.3099999999999996"/>
    <n v="6.68"/>
    <n v="2.09"/>
    <s v="AR"/>
    <s v="4300 West 7th Street"/>
    <s v="72205-5484"/>
    <n v="34.745081999999996"/>
    <n v="-92.321860000000001"/>
    <s v="501-257-1000"/>
    <m/>
    <s v="http://www.littlerock.va.gov/"/>
    <n v="0.85869965552353922"/>
    <n v="5.9470936152696233E-2"/>
    <n v="5.3404684013259096E-2"/>
    <n v="2.010529280499166E-2"/>
    <n v="6.2395736291353428E-3"/>
    <n v="1.8415408280434171E-3"/>
    <n v="2.3831704833503044E-4"/>
  </r>
  <r>
    <n v="598"/>
    <x v="1"/>
    <n v="16"/>
    <x v="25"/>
    <n v="1"/>
    <x v="53"/>
    <n v="2.58"/>
    <n v="39586"/>
    <n v="2480"/>
    <n v="2453"/>
    <x v="51"/>
    <x v="48"/>
    <x v="36"/>
    <x v="2"/>
    <n v="3.93"/>
    <n v="6.77"/>
    <n v="1.9"/>
    <s v="AR"/>
    <s v="4300 West 7th Street"/>
    <s v="72205-5484"/>
    <n v="34.745081999999996"/>
    <n v="-92.321860000000001"/>
    <s v="501-257-1000"/>
    <m/>
    <s v="http://www.littlerock.va.gov/"/>
    <n v="0.86621444201312914"/>
    <n v="5.4266958424507655E-2"/>
    <n v="5.3676148796498908E-2"/>
    <n v="1.7855579868708973E-2"/>
    <n v="6.0393873085339165E-3"/>
    <n v="1.3347921225382933E-3"/>
    <n v="6.1269146608315098E-4"/>
  </r>
  <r>
    <n v="598"/>
    <x v="1"/>
    <n v="16"/>
    <x v="26"/>
    <n v="1"/>
    <x v="54"/>
    <n v="2.16"/>
    <n v="36824"/>
    <n v="2691"/>
    <n v="2305"/>
    <x v="52"/>
    <x v="49"/>
    <x v="37"/>
    <x v="23"/>
    <n v="4.37"/>
    <n v="5.97"/>
    <n v="2.0499999999999998"/>
    <s v="AR"/>
    <s v="4300 West 7th Street"/>
    <s v="72205-5484"/>
    <n v="34.745081999999996"/>
    <n v="-92.321860000000001"/>
    <s v="501-257-1000"/>
    <m/>
    <s v="http://www.littlerock.va.gov/"/>
    <n v="0.86148087495613523"/>
    <n v="6.2954731547549422E-2"/>
    <n v="5.3924435606503687E-2"/>
    <n v="1.4902327757632472E-2"/>
    <n v="3.9068896947011345E-3"/>
    <n v="1.7779857293250673E-3"/>
    <n v="1.0527547081530004E-3"/>
  </r>
  <r>
    <n v="598"/>
    <x v="1"/>
    <n v="16"/>
    <x v="27"/>
    <n v="1"/>
    <x v="55"/>
    <n v="2.54"/>
    <n v="36039"/>
    <n v="2389"/>
    <n v="2042"/>
    <x v="53"/>
    <x v="50"/>
    <x v="38"/>
    <x v="24"/>
    <n v="4.55"/>
    <n v="6.38"/>
    <n v="2.0499999999999998"/>
    <s v="AR"/>
    <s v="4300 West 7th Street"/>
    <s v="72205-5484"/>
    <n v="34.745081999999996"/>
    <n v="-92.321860000000001"/>
    <s v="501-257-1000"/>
    <m/>
    <s v="http://www.littlerock.va.gov/"/>
    <n v="0.86790771601965133"/>
    <n v="5.7532992967922164E-2"/>
    <n v="4.9176379924862727E-2"/>
    <n v="1.7146710336191119E-2"/>
    <n v="4.2144302090357383E-3"/>
    <n v="2.0229265003371545E-3"/>
    <n v="1.9988440419998073E-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8">
  <r>
    <n v="564"/>
    <x v="0"/>
    <n v="16"/>
    <x v="0"/>
    <n v="0"/>
    <n v="32228"/>
    <n v="3.07"/>
    <m/>
    <n v="29694"/>
    <n v="1545"/>
    <n v="755"/>
    <n v="206"/>
    <n v="21"/>
    <n v="7"/>
    <n v="2.2599999999999998"/>
    <n v="5.25"/>
    <n v="3.63"/>
    <s v="AR"/>
    <s v="1100 N. College Avenue"/>
    <n v="72703"/>
    <n v="36.077359999999999"/>
    <n v="-94.156915999999995"/>
    <s v="479-443-4301 Or 479-443-4301"/>
    <m/>
    <s v="http://www.fayettevillear.va.gov/"/>
    <n v="0"/>
    <n v="0.92137271937445697"/>
    <n v="4.7939679781556409E-2"/>
    <n v="2.3426833809110089E-2"/>
    <n v="6.3919573042075213E-3"/>
    <n v="6.5160729800173766E-4"/>
    <n v="2.1720243266724586E-4"/>
  </r>
  <r>
    <n v="564"/>
    <x v="0"/>
    <n v="16"/>
    <x v="1"/>
    <n v="0"/>
    <n v="32989"/>
    <n v="2.82"/>
    <m/>
    <n v="30324"/>
    <n v="1736"/>
    <n v="714"/>
    <n v="176"/>
    <n v="19"/>
    <n v="20"/>
    <n v="1.9"/>
    <n v="5.7"/>
    <n v="3.76"/>
    <s v="AR"/>
    <s v="1100 N. College Avenue"/>
    <n v="72703"/>
    <n v="36.077359999999999"/>
    <n v="-94.156915999999995"/>
    <s v="479-443-4301 Or 479-443-4301"/>
    <m/>
    <s v="http://www.fayettevillear.va.gov/"/>
    <n v="0"/>
    <n v="0.91921549607444908"/>
    <n v="5.2623601806662826E-2"/>
    <n v="2.1643578162417777E-2"/>
    <n v="5.3351117039013001E-3"/>
    <n v="5.7594955894389038E-4"/>
    <n v="6.0626269362514776E-4"/>
  </r>
  <r>
    <n v="564"/>
    <x v="0"/>
    <n v="16"/>
    <x v="2"/>
    <n v="0"/>
    <n v="26490"/>
    <n v="3.27"/>
    <m/>
    <n v="24203"/>
    <n v="1421"/>
    <n v="671"/>
    <n v="142"/>
    <n v="25"/>
    <n v="28"/>
    <n v="1.79"/>
    <n v="6.55"/>
    <n v="4.5599999999999996"/>
    <s v="AR"/>
    <s v="1100 N. College Avenue"/>
    <n v="72703"/>
    <n v="36.077359999999999"/>
    <n v="-94.156915999999995"/>
    <s v="479-443-4301 Or 479-443-4301"/>
    <m/>
    <s v="http://www.fayettevillear.va.gov/"/>
    <n v="0"/>
    <n v="0.91366553416383545"/>
    <n v="5.364288410721027E-2"/>
    <n v="2.5330313325783314E-2"/>
    <n v="5.3605134012835029E-3"/>
    <n v="9.4375235938089848E-4"/>
    <n v="1.0570026425066063E-3"/>
  </r>
  <r>
    <n v="564"/>
    <x v="0"/>
    <n v="16"/>
    <x v="3"/>
    <n v="0"/>
    <n v="30113"/>
    <n v="3.19"/>
    <m/>
    <n v="27297"/>
    <n v="1855"/>
    <n v="745"/>
    <n v="154"/>
    <n v="37"/>
    <n v="25"/>
    <n v="2.09"/>
    <n v="6.61"/>
    <n v="5.07"/>
    <s v="AR"/>
    <s v="1100 N. College Avenue"/>
    <n v="72703"/>
    <n v="36.077359999999999"/>
    <n v="-94.156915999999995"/>
    <s v="479-443-4301 Or 479-443-4301"/>
    <m/>
    <s v="http://www.fayettevillear.va.gov/"/>
    <n v="0"/>
    <n v="0.90648557101584037"/>
    <n v="6.160130176335802E-2"/>
    <n v="2.474014545213031E-2"/>
    <n v="5.1140703350712321E-3"/>
    <n v="1.2287052103742569E-3"/>
    <n v="8.3020622322584926E-4"/>
  </r>
  <r>
    <n v="564"/>
    <x v="0"/>
    <n v="16"/>
    <x v="4"/>
    <n v="0"/>
    <n v="30064"/>
    <n v="3.21"/>
    <m/>
    <n v="27440"/>
    <n v="1660"/>
    <n v="665"/>
    <n v="227"/>
    <n v="43"/>
    <n v="29"/>
    <n v="2.1"/>
    <n v="7.27"/>
    <n v="4.3099999999999996"/>
    <s v="AR"/>
    <s v="1100 N. College Avenue"/>
    <n v="72703"/>
    <n v="36.077359999999999"/>
    <n v="-94.156915999999995"/>
    <s v="479-443-4301 Or 479-443-4301"/>
    <m/>
    <s v="http://www.fayettevillear.va.gov/"/>
    <n v="0"/>
    <n v="0.91271953166577968"/>
    <n v="5.5215540180947313E-2"/>
    <n v="2.2119478445981906E-2"/>
    <n v="7.5505588078765302E-3"/>
    <n v="1.4302820649281533E-3"/>
    <n v="9.64608834486429E-4"/>
  </r>
  <r>
    <n v="564"/>
    <x v="0"/>
    <n v="16"/>
    <x v="5"/>
    <n v="0"/>
    <n v="27549"/>
    <n v="2.34"/>
    <m/>
    <n v="25357"/>
    <n v="1548"/>
    <n v="441"/>
    <n v="165"/>
    <n v="21"/>
    <n v="17"/>
    <n v="1.8"/>
    <n v="6.19"/>
    <n v="3.82"/>
    <s v="AR"/>
    <s v="1100 N. College Avenue"/>
    <n v="72703"/>
    <n v="36.077359999999999"/>
    <n v="-94.156915999999995"/>
    <s v="479-443-4301 Or 479-443-4301"/>
    <m/>
    <s v="http://www.fayettevillear.va.gov/"/>
    <n v="0"/>
    <n v="0.92043268358198116"/>
    <n v="5.6190787324403788E-2"/>
    <n v="1.6007840574975497E-2"/>
    <n v="5.9893281062833497E-3"/>
    <n v="7.6227812261788082E-4"/>
    <n v="6.170822897382845E-4"/>
  </r>
  <r>
    <n v="564"/>
    <x v="0"/>
    <n v="16"/>
    <x v="6"/>
    <n v="0"/>
    <n v="31352"/>
    <n v="2.63"/>
    <m/>
    <n v="28685"/>
    <n v="1841"/>
    <n v="644"/>
    <n v="154"/>
    <n v="16"/>
    <n v="12"/>
    <n v="1.99"/>
    <n v="6.45"/>
    <n v="3.3"/>
    <s v="AR"/>
    <s v="1100 N. College Avenue"/>
    <n v="72703"/>
    <n v="36.077359999999999"/>
    <n v="-94.156915999999995"/>
    <s v="479-443-4301 Or 479-443-4301"/>
    <m/>
    <s v="http://www.fayettevillear.va.gov/"/>
    <n v="0"/>
    <n v="0.914933656545037"/>
    <n v="5.8720336820617502E-2"/>
    <n v="2.0540954325082929E-2"/>
    <n v="4.9119673386067873E-3"/>
    <n v="5.1033426894615971E-4"/>
    <n v="3.8275070170961978E-4"/>
  </r>
  <r>
    <n v="564"/>
    <x v="0"/>
    <n v="16"/>
    <x v="7"/>
    <n v="0"/>
    <n v="33687"/>
    <n v="2.64"/>
    <n v="29681"/>
    <n v="1327"/>
    <n v="1790"/>
    <n v="685"/>
    <n v="165"/>
    <n v="29"/>
    <n v="10"/>
    <n v="1.85"/>
    <n v="6.46"/>
    <n v="2.98"/>
    <s v="AR"/>
    <s v="1100 N. College Avenue"/>
    <n v="72703"/>
    <n v="36.077359999999999"/>
    <n v="-94.156915999999995"/>
    <s v="479-443-4301 Or 479-443-4301"/>
    <m/>
    <s v="http://www.fayettevillear.va.gov/"/>
    <n v="0.88108172291982068"/>
    <n v="3.9392050345830737E-2"/>
    <n v="5.3136224656395642E-2"/>
    <n v="2.0334253569626266E-2"/>
    <n v="4.8980318817347934E-3"/>
    <n v="8.6086620951702434E-4"/>
    <n v="2.9685041707483596E-4"/>
  </r>
  <r>
    <n v="564"/>
    <x v="0"/>
    <n v="16"/>
    <x v="8"/>
    <n v="0"/>
    <n v="30311"/>
    <n v="2.2799999999999998"/>
    <n v="26870"/>
    <n v="1282"/>
    <n v="1467"/>
    <n v="515"/>
    <n v="151"/>
    <n v="18"/>
    <n v="8"/>
    <n v="1.63"/>
    <n v="6.26"/>
    <n v="2.15"/>
    <s v="AR"/>
    <s v="1100 N. College Avenue"/>
    <n v="72703"/>
    <n v="36.077359999999999"/>
    <n v="-94.156915999999995"/>
    <s v="479-443-4301 Or 479-443-4301"/>
    <m/>
    <s v="http://www.fayettevillear.va.gov/"/>
    <n v="0.88647685658671771"/>
    <n v="4.2294876447494308E-2"/>
    <n v="4.8398271254660022E-2"/>
    <n v="1.6990531490218074E-2"/>
    <n v="4.9816898155785033E-3"/>
    <n v="5.9384381907558311E-4"/>
    <n v="2.6393058625581473E-4"/>
  </r>
  <r>
    <n v="564"/>
    <x v="0"/>
    <n v="16"/>
    <x v="9"/>
    <n v="0"/>
    <n v="33075"/>
    <n v="2.02"/>
    <n v="29310"/>
    <n v="1555"/>
    <n v="1543"/>
    <n v="508"/>
    <n v="123"/>
    <n v="27"/>
    <n v="9"/>
    <n v="1.48"/>
    <n v="5.79"/>
    <n v="2.13"/>
    <s v="AR"/>
    <s v="1100 N. College Avenue"/>
    <n v="72703"/>
    <n v="36.077359999999999"/>
    <n v="-94.156915999999995"/>
    <s v="479-443-4301 Or 479-443-4301"/>
    <m/>
    <s v="http://www.fayettevillear.va.gov/"/>
    <n v="0.88616780045351473"/>
    <n v="4.7014361300075587E-2"/>
    <n v="4.6651549508692366E-2"/>
    <n v="1.5359032501889644E-2"/>
    <n v="3.7188208616780044E-3"/>
    <n v="8.1632653061224493E-4"/>
    <n v="2.7210884353741496E-4"/>
  </r>
  <r>
    <n v="564"/>
    <x v="0"/>
    <n v="16"/>
    <x v="10"/>
    <n v="0"/>
    <n v="32809"/>
    <n v="2.0499999999999998"/>
    <n v="28963"/>
    <n v="1554"/>
    <n v="1620"/>
    <n v="564"/>
    <n v="98"/>
    <n v="5"/>
    <n v="5"/>
    <n v="1.68"/>
    <n v="5.79"/>
    <n v="2.94"/>
    <s v="AR"/>
    <s v="1100 N. College Avenue"/>
    <n v="72703"/>
    <n v="36.077359999999999"/>
    <n v="-94.156915999999995"/>
    <s v="479-443-4301 Or 479-443-4301"/>
    <m/>
    <s v="http://www.fayettevillear.va.gov/"/>
    <n v="0.88277606754244264"/>
    <n v="4.7365052272242372E-2"/>
    <n v="4.9376695418939923E-2"/>
    <n v="1.7190405071779085E-2"/>
    <n v="2.9869852784296992E-3"/>
    <n v="1.5239720808314791E-4"/>
    <n v="1.5239720808314791E-4"/>
  </r>
  <r>
    <n v="564"/>
    <x v="0"/>
    <n v="16"/>
    <x v="11"/>
    <n v="0"/>
    <n v="32797"/>
    <n v="1.58"/>
    <n v="29064"/>
    <n v="1501"/>
    <n v="1715"/>
    <n v="403"/>
    <n v="107"/>
    <n v="2"/>
    <n v="5"/>
    <n v="1.74"/>
    <n v="5.78"/>
    <n v="2.35"/>
    <s v="AR"/>
    <s v="1100 N. College Avenue"/>
    <n v="72703"/>
    <n v="36.077359999999999"/>
    <n v="-94.156915999999995"/>
    <s v="479-443-4301 Or 479-443-4301"/>
    <m/>
    <s v="http://www.fayettevillear.va.gov/"/>
    <n v="0.88617861389761254"/>
    <n v="4.576638107143946E-2"/>
    <n v="5.2291368112937157E-2"/>
    <n v="1.2287709241698936E-2"/>
    <n v="3.262493520748849E-3"/>
    <n v="6.0981187303716805E-5"/>
    <n v="1.52452968259292E-4"/>
  </r>
  <r>
    <n v="564"/>
    <x v="0"/>
    <n v="16"/>
    <x v="12"/>
    <n v="0"/>
    <n v="33023"/>
    <n v="1.66"/>
    <n v="29243"/>
    <n v="1508"/>
    <n v="1725"/>
    <n v="447"/>
    <n v="92"/>
    <n v="4"/>
    <n v="4"/>
    <n v="1.6"/>
    <n v="5.65"/>
    <n v="1.65"/>
    <s v="AR"/>
    <s v="1100 N. College Avenue"/>
    <n v="72703"/>
    <n v="36.077359999999999"/>
    <n v="-94.156915999999995"/>
    <s v="479-443-4301 Or 479-443-4301"/>
    <m/>
    <s v="http://www.fayettevillear.va.gov/"/>
    <n v="0.88553432456166914"/>
    <n v="4.5665142476455804E-2"/>
    <n v="5.2236320140508129E-2"/>
    <n v="1.3536020349453412E-2"/>
    <n v="2.7859370741604335E-3"/>
    <n v="1.2112769887654059E-4"/>
    <n v="1.2112769887654059E-4"/>
  </r>
  <r>
    <n v="564"/>
    <x v="0"/>
    <n v="16"/>
    <x v="13"/>
    <n v="0"/>
    <n v="33056"/>
    <n v="2.23"/>
    <n v="28954"/>
    <n v="1719"/>
    <n v="1647"/>
    <n v="617"/>
    <n v="116"/>
    <n v="2"/>
    <n v="1"/>
    <n v="1.8"/>
    <n v="6.13"/>
    <n v="1.76"/>
    <s v="AR"/>
    <s v="1100 N. College Avenue"/>
    <n v="72703"/>
    <n v="36.077359999999999"/>
    <n v="-94.156915999999995"/>
    <s v="479-443-4301 Or 479-443-4301"/>
    <m/>
    <s v="http://www.fayettevillear.va.gov/"/>
    <n v="0.8759075508228461"/>
    <n v="5.200266214908035E-2"/>
    <n v="4.9824540174249761E-2"/>
    <n v="1.8665295256534365E-2"/>
    <n v="3.5091965150048404E-3"/>
    <n v="6.0503388189738627E-5"/>
    <n v="3.0251694094869314E-5"/>
  </r>
  <r>
    <n v="564"/>
    <x v="0"/>
    <n v="16"/>
    <x v="14"/>
    <n v="0"/>
    <n v="28621"/>
    <n v="2.1"/>
    <n v="25004"/>
    <n v="1421"/>
    <n v="1595"/>
    <n v="514"/>
    <n v="74"/>
    <n v="13"/>
    <n v="0"/>
    <n v="1.79"/>
    <n v="5.71"/>
    <n v="2.12"/>
    <s v="AR"/>
    <s v="1100 N. College Avenue"/>
    <n v="72703"/>
    <n v="36.077359999999999"/>
    <n v="-94.156915999999995"/>
    <s v="479-443-4301 Or 479-443-4301"/>
    <m/>
    <s v="http://www.fayettevillear.va.gov/"/>
    <n v="0.87362426190559384"/>
    <n v="4.9648859229237272E-2"/>
    <n v="5.5728311379756125E-2"/>
    <n v="1.7958841410153383E-2"/>
    <n v="2.5855141329792809E-3"/>
    <n v="4.5421194228014393E-4"/>
    <n v="0"/>
  </r>
  <r>
    <n v="564"/>
    <x v="0"/>
    <n v="16"/>
    <x v="15"/>
    <n v="0"/>
    <n v="30561"/>
    <n v="1.77"/>
    <n v="26662"/>
    <n v="1517"/>
    <n v="1841"/>
    <n v="426"/>
    <n v="97"/>
    <n v="17"/>
    <n v="1"/>
    <n v="1.73"/>
    <n v="5.6"/>
    <n v="2.2400000000000002"/>
    <s v="AR"/>
    <s v="1100 N. College Avenue"/>
    <n v="72703"/>
    <n v="36.077359999999999"/>
    <n v="-94.156915999999995"/>
    <s v="479-443-4301 Or 479-443-4301"/>
    <m/>
    <s v="http://www.fayettevillear.va.gov/"/>
    <n v="0.87241909623376201"/>
    <n v="4.9638428061908969E-2"/>
    <n v="6.0240175386931057E-2"/>
    <n v="1.3939334445862374E-2"/>
    <n v="3.1739799090343902E-3"/>
    <n v="5.5626452014004779E-4"/>
    <n v="3.2721442361179283E-5"/>
  </r>
  <r>
    <n v="564"/>
    <x v="0"/>
    <n v="16"/>
    <x v="16"/>
    <n v="0"/>
    <n v="30577"/>
    <n v="1.84"/>
    <n v="26690"/>
    <n v="1582"/>
    <n v="1743"/>
    <n v="412"/>
    <n v="130"/>
    <n v="15"/>
    <n v="5"/>
    <n v="1.96"/>
    <n v="5.53"/>
    <n v="2.58"/>
    <s v="AR"/>
    <s v="1100 N. College Avenue"/>
    <n v="72703"/>
    <n v="36.077359999999999"/>
    <n v="-94.156915999999995"/>
    <s v="479-443-4301 Or 479-443-4301"/>
    <m/>
    <s v="http://www.fayettevillear.va.gov/"/>
    <n v="0.87287830722438431"/>
    <n v="5.1738234620793404E-2"/>
    <n v="5.7003630179546717E-2"/>
    <n v="1.3474179939169965E-2"/>
    <n v="4.251561631291494E-3"/>
    <n v="4.9056480361055698E-4"/>
    <n v="1.6352160120351898E-4"/>
  </r>
  <r>
    <n v="564"/>
    <x v="0"/>
    <n v="16"/>
    <x v="17"/>
    <n v="0"/>
    <n v="34586"/>
    <n v="1.48"/>
    <n v="30327"/>
    <n v="1917"/>
    <n v="1831"/>
    <n v="331"/>
    <n v="166"/>
    <n v="10"/>
    <n v="4"/>
    <n v="2"/>
    <n v="5.52"/>
    <n v="2"/>
    <s v="AR"/>
    <s v="1100 N. College Avenue"/>
    <n v="72703"/>
    <n v="36.077359999999999"/>
    <n v="-94.156915999999995"/>
    <s v="479-443-4301 Or 479-443-4301"/>
    <m/>
    <s v="http://www.fayettevillear.va.gov/"/>
    <n v="0.8768576880818828"/>
    <n v="5.5427051408084196E-2"/>
    <n v="5.2940496154513385E-2"/>
    <n v="9.5703463829295097E-3"/>
    <n v="4.7996299080552826E-3"/>
    <n v="2.891343318105592E-4"/>
    <n v="1.1565373272422367E-4"/>
  </r>
  <r>
    <n v="564"/>
    <x v="0"/>
    <n v="16"/>
    <x v="18"/>
    <n v="0"/>
    <n v="38644"/>
    <n v="1.05"/>
    <n v="34534"/>
    <n v="1822"/>
    <n v="1883"/>
    <n v="315"/>
    <n v="83"/>
    <n v="4"/>
    <n v="3"/>
    <n v="1.84"/>
    <n v="4.3"/>
    <n v="1.61"/>
    <s v="AR"/>
    <s v="1100 N. College Avenue"/>
    <n v="72703"/>
    <n v="36.077359999999999"/>
    <n v="-94.156915999999995"/>
    <s v="479-443-4301 Or 479-443-4301"/>
    <m/>
    <s v="http://www.fayettevillear.va.gov/"/>
    <n v="0.8936445502535969"/>
    <n v="4.7148328330400578E-2"/>
    <n v="4.87268398716489E-2"/>
    <n v="8.1513300900527899E-3"/>
    <n v="2.1478107856329571E-3"/>
    <n v="1.0350895352447987E-4"/>
    <n v="7.7631715143359898E-5"/>
  </r>
  <r>
    <n v="564"/>
    <x v="0"/>
    <n v="16"/>
    <x v="19"/>
    <n v="0"/>
    <n v="35384"/>
    <n v="1.43"/>
    <n v="31479"/>
    <n v="1606"/>
    <n v="1794"/>
    <n v="390"/>
    <n v="86"/>
    <n v="9"/>
    <n v="20"/>
    <n v="1.99"/>
    <n v="4.58"/>
    <n v="1.31"/>
    <s v="AR"/>
    <s v="1100 N. College Avenue"/>
    <n v="72703"/>
    <n v="36.077359999999999"/>
    <n v="-94.156915999999995"/>
    <s v="479-443-4301 Or 479-443-4301"/>
    <m/>
    <s v="http://www.fayettevillear.va.gov/"/>
    <n v="0.88963938503278317"/>
    <n v="4.5387745873841284E-2"/>
    <n v="5.0700881754465292E-2"/>
    <n v="1.1021930816188108E-2"/>
    <n v="2.4304770517748135E-3"/>
    <n v="2.5435224960434095E-4"/>
    <n v="5.6522722134297993E-4"/>
  </r>
  <r>
    <n v="564"/>
    <x v="0"/>
    <n v="16"/>
    <x v="20"/>
    <n v="0"/>
    <n v="33854"/>
    <n v="1.39"/>
    <n v="30055"/>
    <n v="1608"/>
    <n v="1720"/>
    <n v="371"/>
    <n v="85"/>
    <n v="4"/>
    <n v="11"/>
    <n v="1.8"/>
    <n v="4.42"/>
    <n v="1.52"/>
    <s v="AR"/>
    <s v="1100 N. College Avenue"/>
    <n v="72703"/>
    <n v="36.077359999999999"/>
    <n v="-94.156915999999995"/>
    <s v="479-443-4301 Or 479-443-4301"/>
    <m/>
    <s v="http://www.fayettevillear.va.gov/"/>
    <n v="0.88778283216163523"/>
    <n v="4.7498079990547643E-2"/>
    <n v="5.0806403969988777E-2"/>
    <n v="1.0958823181898742E-2"/>
    <n v="2.5107815915401429E-3"/>
    <n v="1.181544278371832E-4"/>
    <n v="3.2492467655225382E-4"/>
  </r>
  <r>
    <n v="564"/>
    <x v="0"/>
    <n v="16"/>
    <x v="21"/>
    <n v="0"/>
    <n v="35484"/>
    <n v="1.56"/>
    <n v="31414"/>
    <n v="1929"/>
    <n v="1589"/>
    <n v="451"/>
    <n v="84"/>
    <n v="4"/>
    <n v="13"/>
    <n v="2.0499999999999998"/>
    <n v="4.54"/>
    <n v="1.39"/>
    <s v="AR"/>
    <s v="1100 N. College Avenue"/>
    <n v="72703"/>
    <n v="36.077359999999999"/>
    <n v="-94.156915999999995"/>
    <s v="479-443-4301 Or 479-443-4301"/>
    <m/>
    <s v="http://www.fayettevillear.va.gov/"/>
    <n v="0.88530041708939244"/>
    <n v="5.4362529590801491E-2"/>
    <n v="4.4780746251831809E-2"/>
    <n v="1.2709953781986248E-2"/>
    <n v="2.3672641190395673E-3"/>
    <n v="1.1272686281140796E-4"/>
    <n v="3.6636230413707589E-4"/>
  </r>
  <r>
    <n v="564"/>
    <x v="0"/>
    <n v="16"/>
    <x v="22"/>
    <n v="0"/>
    <n v="30274"/>
    <n v="1.69"/>
    <n v="26737"/>
    <n v="1599"/>
    <n v="1426"/>
    <n v="421"/>
    <n v="73"/>
    <n v="13"/>
    <n v="5"/>
    <n v="1.98"/>
    <n v="5.04"/>
    <n v="1.68"/>
    <s v="AR"/>
    <s v="1100 N. College Avenue"/>
    <n v="72703"/>
    <n v="36.077359999999999"/>
    <n v="-94.156915999999995"/>
    <s v="479-443-4301 Or 479-443-4301"/>
    <m/>
    <s v="http://www.fayettevillear.va.gov/"/>
    <n v="0.8831670740569465"/>
    <n v="5.2817599260091171E-2"/>
    <n v="4.710312479355222E-2"/>
    <n v="1.3906322256721939E-2"/>
    <n v="2.4113100350135431E-3"/>
    <n v="4.2941137609830217E-4"/>
    <n v="1.6515822157627007E-4"/>
  </r>
  <r>
    <n v="564"/>
    <x v="0"/>
    <n v="16"/>
    <x v="23"/>
    <n v="0"/>
    <n v="35956"/>
    <n v="1.97"/>
    <n v="31357"/>
    <n v="1985"/>
    <n v="1904"/>
    <n v="588"/>
    <n v="112"/>
    <n v="6"/>
    <n v="4"/>
    <n v="2.33"/>
    <n v="5.16"/>
    <n v="1.94"/>
    <s v="AR"/>
    <s v="1100 N. College Avenue"/>
    <n v="72703"/>
    <n v="36.077359999999999"/>
    <n v="-94.156915999999995"/>
    <s v="479-443-4301 Or 479-443-4301"/>
    <m/>
    <s v="http://www.fayettevillear.va.gov/"/>
    <n v="0.87209367004116145"/>
    <n v="5.5206363332962513E-2"/>
    <n v="5.2953609967738346E-2"/>
    <n v="1.635332072533096E-2"/>
    <n v="3.1149182333963733E-3"/>
    <n v="1.6687061964623429E-4"/>
    <n v="1.1124707976415619E-4"/>
  </r>
  <r>
    <n v="564"/>
    <x v="0"/>
    <n v="16"/>
    <x v="24"/>
    <n v="0"/>
    <n v="32253"/>
    <n v="2"/>
    <n v="28437"/>
    <n v="1682"/>
    <n v="1490"/>
    <n v="547"/>
    <n v="87"/>
    <n v="6"/>
    <n v="4"/>
    <n v="1.82"/>
    <n v="4.8899999999999997"/>
    <n v="2.61"/>
    <s v="AR"/>
    <s v="1100 N. College Avenue"/>
    <n v="72703"/>
    <n v="36.077359999999999"/>
    <n v="-94.156915999999995"/>
    <s v="479-443-4301 Or 479-443-4301"/>
    <m/>
    <s v="http://www.fayettevillear.va.gov/"/>
    <n v="0.88168542461166399"/>
    <n v="5.2150187579449975E-2"/>
    <n v="4.6197252968716088E-2"/>
    <n v="1.6959662667038727E-2"/>
    <n v="2.6974234954887919E-3"/>
    <n v="1.8602920658543392E-4"/>
    <n v="1.2401947105695595E-4"/>
  </r>
  <r>
    <n v="564"/>
    <x v="0"/>
    <n v="16"/>
    <x v="25"/>
    <n v="0"/>
    <n v="31024"/>
    <n v="1.58"/>
    <n v="27765"/>
    <n v="1329"/>
    <n v="1441"/>
    <n v="403"/>
    <n v="80"/>
    <n v="4"/>
    <n v="2"/>
    <n v="1.71"/>
    <n v="4.4800000000000004"/>
    <n v="1.62"/>
    <s v="AR"/>
    <s v="1100 N. College Avenue"/>
    <n v="72703"/>
    <n v="36.077359999999999"/>
    <n v="-94.156915999999995"/>
    <s v="479-443-4301 Or 479-443-4301"/>
    <m/>
    <s v="http://www.fayettevillear.va.gov/"/>
    <n v="0.89495229499742135"/>
    <n v="4.2837802991232597E-2"/>
    <n v="4.644791129448169E-2"/>
    <n v="1.2989943269726663E-2"/>
    <n v="2.5786487880350697E-3"/>
    <n v="1.2893243940175349E-4"/>
    <n v="6.4466219700876743E-5"/>
  </r>
  <r>
    <n v="564"/>
    <x v="0"/>
    <n v="16"/>
    <x v="26"/>
    <n v="0"/>
    <n v="29434"/>
    <n v="1.5"/>
    <n v="26498"/>
    <n v="1300"/>
    <n v="1195"/>
    <n v="351"/>
    <n v="76"/>
    <n v="11"/>
    <n v="3"/>
    <n v="1.62"/>
    <n v="4.4000000000000004"/>
    <n v="1.03"/>
    <s v="AR"/>
    <s v="1100 N. College Avenue"/>
    <n v="72703"/>
    <n v="36.077359999999999"/>
    <n v="-94.156915999999995"/>
    <s v="479-443-4301 Or 479-443-4301"/>
    <m/>
    <s v="http://www.fayettevillear.va.gov/"/>
    <n v="0.90025140993408981"/>
    <n v="4.4166610042807634E-2"/>
    <n v="4.0599306923965482E-2"/>
    <n v="1.1924984711558062E-2"/>
    <n v="2.5820479717333696E-3"/>
    <n v="3.7371746959298768E-4"/>
    <n v="1.01922946252633E-4"/>
  </r>
  <r>
    <n v="564"/>
    <x v="0"/>
    <n v="16"/>
    <x v="27"/>
    <n v="0"/>
    <n v="28314"/>
    <n v="1.35"/>
    <n v="25711"/>
    <n v="1195"/>
    <n v="1027"/>
    <n v="327"/>
    <n v="44"/>
    <n v="6"/>
    <n v="4"/>
    <n v="1.3"/>
    <n v="4.22"/>
    <n v="0.78"/>
    <s v="AR"/>
    <s v="1100 N. College Avenue"/>
    <n v="72703"/>
    <n v="36.077359999999999"/>
    <n v="-94.156915999999995"/>
    <s v="479-443-4301 Or 479-443-4301"/>
    <m/>
    <s v="http://www.fayettevillear.va.gov/"/>
    <n v="0.90806668079395347"/>
    <n v="4.220526947799675E-2"/>
    <n v="3.627180899908173E-2"/>
    <n v="1.1549057003602458E-2"/>
    <n v="1.554001554001554E-3"/>
    <n v="2.1190930281839374E-4"/>
    <n v="1.4127286854559581E-4"/>
  </r>
  <r>
    <n v="598"/>
    <x v="1"/>
    <n v="16"/>
    <x v="0"/>
    <n v="1"/>
    <n v="44841"/>
    <n v="2.19"/>
    <m/>
    <n v="42506"/>
    <n v="1355"/>
    <n v="784"/>
    <n v="133"/>
    <n v="39"/>
    <n v="24"/>
    <n v="4.55"/>
    <n v="2.5299999999999998"/>
    <n v="4.4000000000000004"/>
    <s v="AR"/>
    <s v="4300 West 7th Street"/>
    <s v="72205-5484"/>
    <n v="34.745081999999996"/>
    <n v="-92.321860000000001"/>
    <s v="501-257-1000"/>
    <m/>
    <s v="http://www.littlerock.va.gov/"/>
    <n v="0"/>
    <n v="0.94792712026939629"/>
    <n v="3.0217880957159743E-2"/>
    <n v="1.7483999018755157E-2"/>
    <n v="2.9660355478245354E-3"/>
    <n v="8.6973974710644281E-4"/>
    <n v="5.3522445975781098E-4"/>
  </r>
  <r>
    <n v="598"/>
    <x v="1"/>
    <n v="16"/>
    <x v="1"/>
    <n v="1"/>
    <n v="46527"/>
    <n v="1.78"/>
    <m/>
    <n v="43925"/>
    <n v="1776"/>
    <n v="639"/>
    <n v="160"/>
    <n v="22"/>
    <n v="5"/>
    <n v="4.5599999999999996"/>
    <n v="2.48"/>
    <n v="3.98"/>
    <s v="AR"/>
    <s v="4300 West 7th Street"/>
    <s v="72205-5484"/>
    <n v="34.745081999999996"/>
    <n v="-92.321860000000001"/>
    <s v="501-257-1000"/>
    <m/>
    <s v="http://www.littlerock.va.gov/"/>
    <n v="0"/>
    <n v="0.94407548305285105"/>
    <n v="3.8171384357469855E-2"/>
    <n v="1.3733960925913986E-2"/>
    <n v="3.4388634556279151E-3"/>
    <n v="4.728437251488383E-4"/>
    <n v="1.0746448298837235E-4"/>
  </r>
  <r>
    <n v="598"/>
    <x v="1"/>
    <n v="16"/>
    <x v="2"/>
    <n v="1"/>
    <n v="37044"/>
    <n v="1.99"/>
    <m/>
    <n v="34730"/>
    <n v="1576"/>
    <n v="519"/>
    <n v="200"/>
    <n v="19"/>
    <n v="0"/>
    <n v="4.9400000000000004"/>
    <n v="3.13"/>
    <n v="4.33"/>
    <s v="AR"/>
    <s v="4300 West 7th Street"/>
    <s v="72205-5484"/>
    <n v="34.745081999999996"/>
    <n v="-92.321860000000001"/>
    <s v="501-257-1000"/>
    <m/>
    <s v="http://www.littlerock.va.gov/"/>
    <n v="0"/>
    <n v="0.93753374365619269"/>
    <n v="4.2544001727675196E-2"/>
    <n v="1.4010366051182378E-2"/>
    <n v="5.3989849908217258E-3"/>
    <n v="5.1290357412806388E-4"/>
    <n v="0"/>
  </r>
  <r>
    <n v="598"/>
    <x v="1"/>
    <n v="16"/>
    <x v="3"/>
    <n v="1"/>
    <n v="42172"/>
    <n v="2.36"/>
    <m/>
    <n v="39311"/>
    <n v="1866"/>
    <n v="786"/>
    <n v="189"/>
    <n v="18"/>
    <n v="2"/>
    <n v="5.33"/>
    <n v="2.9"/>
    <n v="5.3"/>
    <s v="AR"/>
    <s v="4300 West 7th Street"/>
    <s v="72205-5484"/>
    <n v="34.745081999999996"/>
    <n v="-92.321860000000001"/>
    <s v="501-257-1000"/>
    <m/>
    <s v="http://www.littlerock.va.gov/"/>
    <n v="0"/>
    <n v="0.93215877833633687"/>
    <n v="4.4247367921843875E-2"/>
    <n v="1.8637958835246136E-2"/>
    <n v="4.4816465901546046E-3"/>
    <n v="4.2682348477662905E-4"/>
    <n v="4.7424831641847671E-5"/>
  </r>
  <r>
    <n v="598"/>
    <x v="1"/>
    <n v="16"/>
    <x v="4"/>
    <n v="1"/>
    <n v="42495"/>
    <n v="2.67"/>
    <m/>
    <n v="39450"/>
    <n v="1912"/>
    <n v="862"/>
    <n v="196"/>
    <n v="50"/>
    <n v="25"/>
    <n v="6.77"/>
    <n v="3.14"/>
    <n v="5.42"/>
    <s v="AR"/>
    <s v="4300 West 7th Street"/>
    <s v="72205-5484"/>
    <n v="34.745081999999996"/>
    <n v="-92.321860000000001"/>
    <s v="501-257-1000"/>
    <m/>
    <s v="http://www.littlerock.va.gov/"/>
    <n v="0"/>
    <n v="0.92834451111895522"/>
    <n v="4.4993528650429465E-2"/>
    <n v="2.0284739381103659E-2"/>
    <n v="4.6123073302741496E-3"/>
    <n v="1.1766090128250382E-3"/>
    <n v="5.8830450641251912E-4"/>
  </r>
  <r>
    <n v="598"/>
    <x v="1"/>
    <n v="16"/>
    <x v="5"/>
    <n v="1"/>
    <n v="35393"/>
    <n v="1.69"/>
    <m/>
    <n v="33264"/>
    <n v="1532"/>
    <n v="416"/>
    <n v="135"/>
    <n v="27"/>
    <n v="19"/>
    <n v="4.99"/>
    <n v="2.95"/>
    <n v="4.22"/>
    <s v="AR"/>
    <s v="4300 West 7th Street"/>
    <s v="72205-5484"/>
    <n v="34.745081999999996"/>
    <n v="-92.321860000000001"/>
    <s v="501-257-1000"/>
    <m/>
    <s v="http://www.littlerock.va.gov/"/>
    <n v="0"/>
    <n v="0.93984686237391579"/>
    <n v="4.3285395417172884E-2"/>
    <n v="1.1753736614584806E-2"/>
    <n v="3.8143135648292035E-3"/>
    <n v="7.6286271296584066E-4"/>
    <n v="5.3682931653151753E-4"/>
  </r>
  <r>
    <n v="598"/>
    <x v="1"/>
    <n v="16"/>
    <x v="6"/>
    <n v="1"/>
    <n v="41776"/>
    <n v="1.84"/>
    <m/>
    <n v="38925"/>
    <n v="2084"/>
    <n v="659"/>
    <n v="68"/>
    <n v="30"/>
    <n v="10"/>
    <n v="5.08"/>
    <n v="2.91"/>
    <n v="4.8099999999999996"/>
    <s v="AR"/>
    <s v="4300 West 7th Street"/>
    <s v="72205-5484"/>
    <n v="34.745081999999996"/>
    <n v="-92.321860000000001"/>
    <s v="501-257-1000"/>
    <m/>
    <s v="http://www.littlerock.va.gov/"/>
    <n v="0"/>
    <n v="0.93175507468402907"/>
    <n v="4.9885101493680584E-2"/>
    <n v="1.5774607430103407E-2"/>
    <n v="1.6277288395250861E-3"/>
    <n v="7.1811566449636155E-4"/>
    <n v="2.3937188816545386E-4"/>
  </r>
  <r>
    <n v="598"/>
    <x v="1"/>
    <n v="16"/>
    <x v="7"/>
    <n v="1"/>
    <n v="47359"/>
    <n v="1.74"/>
    <n v="41573"/>
    <n v="2594"/>
    <n v="2370"/>
    <n v="727"/>
    <n v="76"/>
    <n v="14"/>
    <n v="5"/>
    <n v="4.74"/>
    <n v="3.11"/>
    <n v="4.01"/>
    <s v="AR"/>
    <s v="4300 West 7th Street"/>
    <s v="72205-5484"/>
    <n v="34.745081999999996"/>
    <n v="-92.321860000000001"/>
    <s v="501-257-1000"/>
    <m/>
    <s v="http://www.littlerock.va.gov/"/>
    <n v="0.8778268122215418"/>
    <n v="5.4773115986401742E-2"/>
    <n v="5.0043286386959186E-2"/>
    <n v="1.535083088747651E-2"/>
    <n v="1.6047636140965815E-3"/>
    <n v="2.9561434996515975E-4"/>
    <n v="1.0557655355898562E-4"/>
  </r>
  <r>
    <n v="598"/>
    <x v="1"/>
    <n v="16"/>
    <x v="8"/>
    <n v="1"/>
    <n v="41760"/>
    <n v="1.65"/>
    <n v="36380"/>
    <n v="2476"/>
    <n v="2213"/>
    <n v="621"/>
    <n v="64"/>
    <n v="6"/>
    <n v="0"/>
    <n v="4.53"/>
    <n v="3.71"/>
    <n v="3.35"/>
    <s v="AR"/>
    <s v="4300 West 7th Street"/>
    <s v="72205-5484"/>
    <n v="34.745081999999996"/>
    <n v="-92.321860000000001"/>
    <s v="501-257-1000"/>
    <m/>
    <s v="http://www.littlerock.va.gov/"/>
    <n v="0.87116858237547889"/>
    <n v="5.9291187739463604E-2"/>
    <n v="5.2993295019157088E-2"/>
    <n v="1.4870689655172414E-2"/>
    <n v="1.5325670498084292E-3"/>
    <n v="1.4367816091954023E-4"/>
    <n v="0"/>
  </r>
  <r>
    <n v="598"/>
    <x v="1"/>
    <n v="16"/>
    <x v="9"/>
    <n v="1"/>
    <n v="45971"/>
    <n v="2.02"/>
    <n v="40193"/>
    <n v="2546"/>
    <n v="2304"/>
    <n v="765"/>
    <n v="149"/>
    <n v="13"/>
    <n v="1"/>
    <n v="3.85"/>
    <n v="4.3899999999999997"/>
    <n v="3.06"/>
    <s v="AR"/>
    <s v="4300 West 7th Street"/>
    <s v="72205-5484"/>
    <n v="34.745081999999996"/>
    <n v="-92.321860000000001"/>
    <s v="501-257-1000"/>
    <m/>
    <s v="http://www.littlerock.va.gov/"/>
    <n v="0.87431206630266911"/>
    <n v="5.5382741293424118E-2"/>
    <n v="5.0118553000804852E-2"/>
    <n v="1.6640925801048489E-2"/>
    <n v="3.241173783472189E-3"/>
    <n v="2.827869743969024E-4"/>
    <n v="2.1752844184377107E-5"/>
  </r>
  <r>
    <n v="598"/>
    <x v="1"/>
    <n v="16"/>
    <x v="10"/>
    <n v="1"/>
    <n v="46321"/>
    <n v="2.66"/>
    <n v="39861"/>
    <n v="2778"/>
    <n v="2452"/>
    <n v="728"/>
    <n v="382"/>
    <n v="87"/>
    <n v="33"/>
    <n v="3.77"/>
    <n v="6.02"/>
    <n v="2.97"/>
    <s v="AR"/>
    <s v="4300 West 7th Street"/>
    <s v="72205-5484"/>
    <n v="34.745081999999996"/>
    <n v="-92.321860000000001"/>
    <s v="501-257-1000"/>
    <m/>
    <s v="http://www.littlerock.va.gov/"/>
    <n v="0.86053841670084841"/>
    <n v="5.9972798514712551E-2"/>
    <n v="5.2934953908594373E-2"/>
    <n v="1.5716413721638133E-2"/>
    <n v="8.2467995077826466E-3"/>
    <n v="1.8781977936573044E-3"/>
    <n v="7.124198527665638E-4"/>
  </r>
  <r>
    <n v="598"/>
    <x v="1"/>
    <n v="16"/>
    <x v="11"/>
    <n v="1"/>
    <n v="45283"/>
    <n v="2.2799999999999998"/>
    <n v="39080"/>
    <n v="2835"/>
    <n v="2336"/>
    <n v="616"/>
    <n v="262"/>
    <n v="126"/>
    <n v="28"/>
    <n v="3.88"/>
    <n v="5.97"/>
    <n v="3.01"/>
    <s v="AR"/>
    <s v="4300 West 7th Street"/>
    <s v="72205-5484"/>
    <n v="34.745081999999996"/>
    <n v="-92.321860000000001"/>
    <s v="501-257-1000"/>
    <m/>
    <s v="http://www.littlerock.va.gov/"/>
    <n v="0.86301702625709431"/>
    <n v="6.2606276085948376E-2"/>
    <n v="5.1586688161120067E-2"/>
    <n v="1.3603339001391251E-2"/>
    <n v="5.7858357440982271E-3"/>
    <n v="2.782501159375483E-3"/>
    <n v="6.1833359097232955E-4"/>
  </r>
  <r>
    <n v="598"/>
    <x v="1"/>
    <n v="16"/>
    <x v="12"/>
    <n v="1"/>
    <n v="46081"/>
    <n v="2.2000000000000002"/>
    <n v="39839"/>
    <n v="2747"/>
    <n v="2481"/>
    <n v="709"/>
    <n v="208"/>
    <n v="81"/>
    <n v="16"/>
    <n v="3.7"/>
    <n v="5.41"/>
    <n v="2.91"/>
    <s v="AR"/>
    <s v="4300 West 7th Street"/>
    <s v="72205-5484"/>
    <n v="34.745081999999996"/>
    <n v="-92.321860000000001"/>
    <s v="501-257-1000"/>
    <m/>
    <s v="http://www.littlerock.va.gov/"/>
    <n v="0.86454287016340792"/>
    <n v="5.961242160543391E-2"/>
    <n v="5.3839977431045336E-2"/>
    <n v="1.5385950825719927E-2"/>
    <n v="4.5137909333564808E-3"/>
    <n v="1.757774353855168E-3"/>
    <n v="3.4721468718126777E-4"/>
  </r>
  <r>
    <n v="598"/>
    <x v="1"/>
    <n v="16"/>
    <x v="13"/>
    <n v="1"/>
    <n v="46301"/>
    <n v="2.1"/>
    <n v="40043"/>
    <n v="2679"/>
    <n v="2608"/>
    <n v="752"/>
    <n v="110"/>
    <n v="99"/>
    <n v="10"/>
    <n v="3.69"/>
    <n v="5.6"/>
    <n v="2.4900000000000002"/>
    <s v="AR"/>
    <s v="4300 West 7th Street"/>
    <s v="72205-5484"/>
    <n v="34.745081999999996"/>
    <n v="-92.321860000000001"/>
    <s v="501-257-1000"/>
    <m/>
    <s v="http://www.littlerock.va.gov/"/>
    <n v="0.86484093216129243"/>
    <n v="5.7860521371028706E-2"/>
    <n v="5.6327077168959634E-2"/>
    <n v="1.6241549858534373E-2"/>
    <n v="2.3757586229239108E-3"/>
    <n v="2.1381827606315198E-3"/>
    <n v="2.1597805662944644E-4"/>
  </r>
  <r>
    <n v="598"/>
    <x v="1"/>
    <n v="16"/>
    <x v="14"/>
    <n v="1"/>
    <n v="39998"/>
    <n v="2.48"/>
    <n v="34206"/>
    <n v="2557"/>
    <n v="2245"/>
    <n v="786"/>
    <n v="113"/>
    <n v="86"/>
    <n v="5"/>
    <n v="3.82"/>
    <n v="6.15"/>
    <n v="2.23"/>
    <s v="AR"/>
    <s v="4300 West 7th Street"/>
    <s v="72205-5484"/>
    <n v="34.745081999999996"/>
    <n v="-92.321860000000001"/>
    <s v="501-257-1000"/>
    <m/>
    <s v="http://www.littlerock.va.gov/"/>
    <n v="0.85519275963798191"/>
    <n v="6.392819640982049E-2"/>
    <n v="5.6127806390319515E-2"/>
    <n v="1.9650982549127456E-2"/>
    <n v="2.825141257062853E-3"/>
    <n v="2.1501075053752686E-3"/>
    <n v="1.2500625031251563E-4"/>
  </r>
  <r>
    <n v="598"/>
    <x v="1"/>
    <n v="16"/>
    <x v="15"/>
    <n v="1"/>
    <n v="43690"/>
    <n v="2.87"/>
    <n v="37515"/>
    <n v="2621"/>
    <n v="2299"/>
    <n v="1052"/>
    <n v="133"/>
    <n v="53"/>
    <n v="17"/>
    <n v="4.51"/>
    <n v="5.85"/>
    <n v="2.0299999999999998"/>
    <s v="AR"/>
    <s v="4300 West 7th Street"/>
    <s v="72205-5484"/>
    <n v="34.745081999999996"/>
    <n v="-92.321860000000001"/>
    <s v="501-257-1000"/>
    <m/>
    <s v="http://www.littlerock.va.gov/"/>
    <n v="0.85866330968184934"/>
    <n v="5.9990844586861984E-2"/>
    <n v="5.2620737010757611E-2"/>
    <n v="2.4078736552986955E-2"/>
    <n v="3.0441748683909362E-3"/>
    <n v="1.2130922407873656E-3"/>
    <n v="3.8910505836575878E-4"/>
  </r>
  <r>
    <n v="598"/>
    <x v="1"/>
    <n v="16"/>
    <x v="16"/>
    <n v="1"/>
    <n v="41737"/>
    <n v="2.96"/>
    <n v="35825"/>
    <n v="2490"/>
    <n v="2186"/>
    <n v="1047"/>
    <n v="169"/>
    <n v="8"/>
    <n v="12"/>
    <n v="4.3099999999999996"/>
    <n v="6.39"/>
    <n v="1.86"/>
    <s v="AR"/>
    <s v="4300 West 7th Street"/>
    <s v="72205-5484"/>
    <n v="34.745081999999996"/>
    <n v="-92.321860000000001"/>
    <s v="501-257-1000"/>
    <m/>
    <s v="http://www.littlerock.va.gov/"/>
    <n v="0.85835110333756615"/>
    <n v="5.9659295109854564E-2"/>
    <n v="5.2375590004073123E-2"/>
    <n v="2.5085655413661739E-2"/>
    <n v="4.0491650094640246E-3"/>
    <n v="1.9167645015214318E-4"/>
    <n v="2.8751467522821476E-4"/>
  </r>
  <r>
    <n v="598"/>
    <x v="1"/>
    <n v="16"/>
    <x v="17"/>
    <n v="1"/>
    <n v="46780"/>
    <n v="2.1800000000000002"/>
    <n v="39890"/>
    <n v="3056"/>
    <n v="2815"/>
    <n v="801"/>
    <n v="211"/>
    <n v="4"/>
    <n v="3"/>
    <n v="4.8600000000000003"/>
    <n v="5.55"/>
    <n v="1.62"/>
    <s v="AR"/>
    <s v="4300 West 7th Street"/>
    <s v="72205-5484"/>
    <n v="34.745081999999996"/>
    <n v="-92.321860000000001"/>
    <s v="501-257-1000"/>
    <m/>
    <s v="http://www.littlerock.va.gov/"/>
    <n v="0.85271483539974346"/>
    <n v="6.5327062847370665E-2"/>
    <n v="6.017528858486533E-2"/>
    <n v="1.712270200940573E-2"/>
    <n v="4.5104745617785382E-3"/>
    <n v="8.5506626763574178E-5"/>
    <n v="6.4129970072680626E-5"/>
  </r>
  <r>
    <n v="598"/>
    <x v="1"/>
    <n v="16"/>
    <x v="18"/>
    <n v="1"/>
    <n v="50841"/>
    <n v="2.2999999999999998"/>
    <n v="43709"/>
    <n v="3186"/>
    <n v="2779"/>
    <n v="970"/>
    <n v="176"/>
    <n v="15"/>
    <n v="6"/>
    <n v="5.09"/>
    <n v="5.05"/>
    <n v="1.72"/>
    <s v="AR"/>
    <s v="4300 West 7th Street"/>
    <s v="72205-5484"/>
    <n v="34.745081999999996"/>
    <n v="-92.321860000000001"/>
    <s v="501-257-1000"/>
    <m/>
    <s v="http://www.littlerock.va.gov/"/>
    <n v="0.85971951771208277"/>
    <n v="6.2665958576739247E-2"/>
    <n v="5.4660608563954285E-2"/>
    <n v="1.9079089711059972E-2"/>
    <n v="3.4617729785016032E-3"/>
    <n v="2.9503746975865933E-4"/>
    <n v="1.1801498790346374E-4"/>
  </r>
  <r>
    <n v="598"/>
    <x v="1"/>
    <n v="16"/>
    <x v="19"/>
    <n v="1"/>
    <n v="47183"/>
    <n v="2.76"/>
    <n v="40356"/>
    <n v="2735"/>
    <n v="2788"/>
    <n v="1140"/>
    <n v="145"/>
    <n v="18"/>
    <n v="1"/>
    <n v="5.15"/>
    <n v="5.52"/>
    <n v="2.27"/>
    <s v="AR"/>
    <s v="4300 West 7th Street"/>
    <s v="72205-5484"/>
    <n v="34.745081999999996"/>
    <n v="-92.321860000000001"/>
    <s v="501-257-1000"/>
    <m/>
    <s v="http://www.littlerock.va.gov/"/>
    <n v="0.85530805586757941"/>
    <n v="5.7965792764343091E-2"/>
    <n v="5.9089078693597273E-2"/>
    <n v="2.4161244516033319E-2"/>
    <n v="3.0731407498463428E-3"/>
    <n v="3.8149333446368396E-4"/>
    <n v="2.1194074136871332E-5"/>
  </r>
  <r>
    <n v="598"/>
    <x v="1"/>
    <n v="16"/>
    <x v="20"/>
    <n v="1"/>
    <n v="47463"/>
    <n v="2.37"/>
    <n v="40409"/>
    <n v="2995"/>
    <n v="2932"/>
    <n v="965"/>
    <n v="157"/>
    <n v="3"/>
    <n v="2"/>
    <n v="5.01"/>
    <n v="5.52"/>
    <n v="2.0299999999999998"/>
    <s v="AR"/>
    <s v="4300 West 7th Street"/>
    <s v="72205-5484"/>
    <n v="34.745081999999996"/>
    <n v="-92.321860000000001"/>
    <s v="501-257-1000"/>
    <m/>
    <s v="http://www.littlerock.va.gov/"/>
    <n v="0.85137896888102316"/>
    <n v="6.3101784547963682E-2"/>
    <n v="6.1774434822914691E-2"/>
    <n v="2.0331626740829698E-2"/>
    <n v="3.307839790995091E-3"/>
    <n v="6.3207129764237407E-5"/>
    <n v="4.2138086509491603E-5"/>
  </r>
  <r>
    <n v="598"/>
    <x v="1"/>
    <n v="16"/>
    <x v="21"/>
    <n v="1"/>
    <n v="48609"/>
    <n v="2.76"/>
    <n v="41584"/>
    <n v="2799"/>
    <n v="2885"/>
    <n v="1070"/>
    <n v="247"/>
    <n v="20"/>
    <n v="4"/>
    <n v="4.71"/>
    <n v="5.82"/>
    <n v="2.25"/>
    <s v="AR"/>
    <s v="4300 West 7th Street"/>
    <s v="72205-5484"/>
    <n v="34.745081999999996"/>
    <n v="-92.321860000000001"/>
    <s v="501-257-1000"/>
    <m/>
    <s v="http://www.littlerock.va.gov/"/>
    <n v="0.85547943796416304"/>
    <n v="5.7581929272356974E-2"/>
    <n v="5.9351148964183587E-2"/>
    <n v="2.2012384537842787E-2"/>
    <n v="5.0813635335020266E-3"/>
    <n v="4.1144643995967827E-4"/>
    <n v="8.2289287991935649E-5"/>
  </r>
  <r>
    <n v="598"/>
    <x v="1"/>
    <n v="16"/>
    <x v="22"/>
    <n v="1"/>
    <n v="42802"/>
    <n v="3.57"/>
    <n v="36309"/>
    <n v="2466"/>
    <n v="2498"/>
    <n v="1218"/>
    <n v="274"/>
    <n v="26"/>
    <n v="11"/>
    <n v="4.9400000000000004"/>
    <n v="6.92"/>
    <n v="1.98"/>
    <s v="AR"/>
    <s v="4300 West 7th Street"/>
    <s v="72205-5484"/>
    <n v="34.745081999999996"/>
    <n v="-92.321860000000001"/>
    <s v="501-257-1000"/>
    <m/>
    <s v="http://www.littlerock.va.gov/"/>
    <n v="0.84830148123919447"/>
    <n v="5.7614130180832675E-2"/>
    <n v="5.8361758796317928E-2"/>
    <n v="2.8456614176907622E-2"/>
    <n v="6.4015700200925193E-3"/>
    <n v="6.0744825008177193E-4"/>
    <n v="2.5699733657305731E-4"/>
  </r>
  <r>
    <n v="598"/>
    <x v="1"/>
    <n v="16"/>
    <x v="23"/>
    <n v="1"/>
    <n v="49671"/>
    <n v="3.54"/>
    <n v="41876"/>
    <n v="2858"/>
    <n v="3177"/>
    <n v="1422"/>
    <n v="277"/>
    <n v="49"/>
    <n v="12"/>
    <n v="4.8099999999999996"/>
    <n v="7.09"/>
    <n v="2.2799999999999998"/>
    <s v="AR"/>
    <s v="4300 West 7th Street"/>
    <s v="72205-5484"/>
    <n v="34.745081999999996"/>
    <n v="-92.321860000000001"/>
    <s v="501-257-1000"/>
    <m/>
    <s v="http://www.littlerock.va.gov/"/>
    <n v="0.84306738338265785"/>
    <n v="5.7538604014414851E-2"/>
    <n v="6.3960862475086061E-2"/>
    <n v="2.8628374705562603E-2"/>
    <n v="5.5766946508022794E-3"/>
    <n v="9.8649111151376061E-4"/>
    <n v="2.4158965996255361E-4"/>
  </r>
  <r>
    <n v="598"/>
    <x v="1"/>
    <n v="16"/>
    <x v="24"/>
    <n v="1"/>
    <n v="46157"/>
    <n v="2.84"/>
    <n v="39635"/>
    <n v="2745"/>
    <n v="2465"/>
    <n v="928"/>
    <n v="288"/>
    <n v="85"/>
    <n v="11"/>
    <n v="4.3099999999999996"/>
    <n v="6.68"/>
    <n v="2.09"/>
    <s v="AR"/>
    <s v="4300 West 7th Street"/>
    <s v="72205-5484"/>
    <n v="34.745081999999996"/>
    <n v="-92.321860000000001"/>
    <s v="501-257-1000"/>
    <m/>
    <s v="http://www.littlerock.va.gov/"/>
    <n v="0.85869965552353922"/>
    <n v="5.9470936152696233E-2"/>
    <n v="5.3404684013259096E-2"/>
    <n v="2.010529280499166E-2"/>
    <n v="6.2395736291353428E-3"/>
    <n v="1.8415408280434171E-3"/>
    <n v="2.3831704833503044E-4"/>
  </r>
  <r>
    <n v="598"/>
    <x v="1"/>
    <n v="16"/>
    <x v="25"/>
    <n v="1"/>
    <n v="45700"/>
    <n v="2.58"/>
    <n v="39586"/>
    <n v="2480"/>
    <n v="2453"/>
    <n v="816"/>
    <n v="276"/>
    <n v="61"/>
    <n v="28"/>
    <n v="3.93"/>
    <n v="6.77"/>
    <n v="1.9"/>
    <s v="AR"/>
    <s v="4300 West 7th Street"/>
    <s v="72205-5484"/>
    <n v="34.745081999999996"/>
    <n v="-92.321860000000001"/>
    <s v="501-257-1000"/>
    <m/>
    <s v="http://www.littlerock.va.gov/"/>
    <n v="0.86621444201312914"/>
    <n v="5.4266958424507655E-2"/>
    <n v="5.3676148796498908E-2"/>
    <n v="1.7855579868708973E-2"/>
    <n v="6.0393873085339165E-3"/>
    <n v="1.3347921225382933E-3"/>
    <n v="6.1269146608315098E-4"/>
  </r>
  <r>
    <n v="598"/>
    <x v="1"/>
    <n v="16"/>
    <x v="26"/>
    <n v="1"/>
    <n v="42745"/>
    <n v="2.16"/>
    <n v="36824"/>
    <n v="2691"/>
    <n v="2305"/>
    <n v="637"/>
    <n v="167"/>
    <n v="76"/>
    <n v="45"/>
    <n v="4.37"/>
    <n v="5.97"/>
    <n v="2.0499999999999998"/>
    <s v="AR"/>
    <s v="4300 West 7th Street"/>
    <s v="72205-5484"/>
    <n v="34.745081999999996"/>
    <n v="-92.321860000000001"/>
    <s v="501-257-1000"/>
    <m/>
    <s v="http://www.littlerock.va.gov/"/>
    <n v="0.86148087495613523"/>
    <n v="6.2954731547549422E-2"/>
    <n v="5.3924435606503687E-2"/>
    <n v="1.4902327757632472E-2"/>
    <n v="3.9068896947011345E-3"/>
    <n v="1.7779857293250673E-3"/>
    <n v="1.0527547081530004E-3"/>
  </r>
  <r>
    <n v="598"/>
    <x v="1"/>
    <n v="16"/>
    <x v="27"/>
    <n v="1"/>
    <n v="41524"/>
    <n v="2.54"/>
    <n v="36039"/>
    <n v="2389"/>
    <n v="2042"/>
    <n v="712"/>
    <n v="175"/>
    <n v="84"/>
    <n v="83"/>
    <n v="4.55"/>
    <n v="6.38"/>
    <n v="2.0499999999999998"/>
    <s v="AR"/>
    <s v="4300 West 7th Street"/>
    <s v="72205-5484"/>
    <n v="34.745081999999996"/>
    <n v="-92.321860000000001"/>
    <s v="501-257-1000"/>
    <m/>
    <s v="http://www.littlerock.va.gov/"/>
    <n v="0.86790771601965133"/>
    <n v="5.7532992967922164E-2"/>
    <n v="4.9176379924862727E-2"/>
    <n v="1.7146710336191119E-2"/>
    <n v="4.2144302090357383E-3"/>
    <n v="2.0229265003371545E-3"/>
    <n v="1.9988440419998073E-3"/>
  </r>
  <r>
    <m/>
    <x v="2"/>
    <m/>
    <x v="28"/>
    <m/>
    <n v="894509"/>
    <m/>
    <m/>
    <m/>
    <m/>
    <m/>
    <m/>
    <m/>
    <m/>
    <m/>
    <m/>
    <m/>
    <m/>
    <m/>
    <m/>
    <m/>
    <m/>
    <m/>
    <m/>
    <m/>
    <m/>
    <m/>
    <m/>
    <m/>
    <m/>
    <m/>
    <m/>
  </r>
  <r>
    <m/>
    <x v="2"/>
    <m/>
    <x v="28"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grandTotalCaption="Average" updatedVersion="4" minRefreshableVersion="3" useAutoFormatting="1" itemPrintTitles="1" createdVersion="4" indent="0" outline="1" outlineData="1" gridDropZones="1" multipleFieldFilters="0" rowHeaderCaption="Dates" colHeaderCaption="VA System">
  <location ref="A3:D8" firstHeaderRow="1" firstDataRow="2" firstDataCol="1"/>
  <pivotFields count="32">
    <pivotField showAll="0"/>
    <pivotField axis="axisCol" showAll="0">
      <items count="3">
        <item x="0"/>
        <item x="1"/>
        <item t="default"/>
      </items>
    </pivotField>
    <pivotField showAll="0"/>
    <pivotField axis="axisRow" numFmtId="14" showAll="0">
      <items count="6">
        <item x="0"/>
        <item x="1"/>
        <item x="2"/>
        <item x="3"/>
        <item x="4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0" showAll="0"/>
    <pivotField numFmtId="10" showAll="0"/>
    <pivotField numFmtId="10" showAll="0"/>
    <pivotField numFmtId="10" showAll="0"/>
    <pivotField numFmtId="10" showAll="0"/>
    <pivotField numFmtId="10" showAll="0"/>
    <pivotField numFmtId="10" showAll="0"/>
  </pivotFields>
  <rowFields count="1">
    <field x="3"/>
  </rowFields>
  <rowItems count="4">
    <i>
      <x v="1"/>
    </i>
    <i>
      <x v="2"/>
    </i>
    <i>
      <x v="3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Average of total appts" fld="5" subtotal="average" baseField="0" baseItem="0" numFmtId="164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grandTotalCaption="Average" updatedVersion="4" minRefreshableVersion="3" useAutoFormatting="1" itemPrintTitles="1" createdVersion="4" indent="0" outline="1" outlineData="1" gridDropZones="1" multipleFieldFilters="0" rowHeaderCaption="Date" colHeaderCaption="Va System">
  <location ref="A3:D8" firstHeaderRow="1" firstDataRow="2" firstDataCol="1"/>
  <pivotFields count="32">
    <pivotField showAll="0"/>
    <pivotField axis="axisCol" showAll="0">
      <items count="3">
        <item x="0"/>
        <item x="1"/>
        <item t="default"/>
      </items>
    </pivotField>
    <pivotField showAll="0"/>
    <pivotField axis="axisRow" numFmtId="14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0" showAll="0"/>
    <pivotField numFmtId="10" showAll="0"/>
    <pivotField numFmtId="10" showAll="0"/>
    <pivotField numFmtId="10" showAll="0"/>
    <pivotField numFmtId="10" showAll="0"/>
    <pivotField numFmtId="10" showAll="0"/>
    <pivotField numFmtId="10" showAll="0"/>
  </pivotFields>
  <rowFields count="1">
    <field x="3"/>
  </rowFields>
  <rowItems count="4">
    <i>
      <x v="1"/>
    </i>
    <i>
      <x v="2"/>
    </i>
    <i>
      <x v="3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Average Pct Wait Times Over 30 Days" fld="6" subtotal="average" baseField="0" baseItem="0" numFmtId="2"/>
  </dataFields>
  <formats count="1">
    <format dxfId="3">
      <pivotArea type="origin" dataOnly="0" labelOnly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E34" firstHeaderRow="1" firstDataRow="2" firstDataCol="1"/>
  <pivotFields count="32">
    <pivotField showAll="0"/>
    <pivotField axis="axisCol" showAll="0">
      <items count="4">
        <item x="0"/>
        <item x="1"/>
        <item x="2"/>
        <item t="default"/>
      </items>
    </pivotField>
    <pivotField showAll="0"/>
    <pivotField axis="axisRow" showAll="0" avgSubtotal="1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avg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um of appts_over_120" fld="13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Total Appointments Under 30 Days" updatedVersion="4" minRefreshableVersion="3" useAutoFormatting="1" itemPrintTitles="1" createdVersion="4" indent="0" outline="1" outlineData="1" multipleFieldFilters="0" rowHeaderCaption="VA System">
  <location ref="A3:E7" firstHeaderRow="1" firstDataRow="2" firstDataCol="1"/>
  <pivotFields count="32">
    <pivotField showAll="0"/>
    <pivotField axis="axisRow" showAll="0">
      <items count="3">
        <item x="0"/>
        <item x="1"/>
        <item t="default"/>
      </items>
    </pivotField>
    <pivotField showAll="0"/>
    <pivotField numFmtId="14" showAll="0">
      <items count="6">
        <item x="0"/>
        <item x="1"/>
        <item x="2"/>
        <item x="3"/>
        <item x="4"/>
        <item t="default"/>
      </items>
    </pivotField>
    <pivotField showAll="0"/>
    <pivotField dataField="1" showAll="0">
      <items count="57">
        <item x="2"/>
        <item x="5"/>
        <item x="27"/>
        <item x="14"/>
        <item x="26"/>
        <item x="4"/>
        <item x="3"/>
        <item x="22"/>
        <item x="8"/>
        <item x="15"/>
        <item x="16"/>
        <item x="25"/>
        <item x="6"/>
        <item x="0"/>
        <item x="24"/>
        <item x="11"/>
        <item x="10"/>
        <item x="1"/>
        <item x="12"/>
        <item x="13"/>
        <item x="9"/>
        <item x="7"/>
        <item x="20"/>
        <item x="17"/>
        <item x="19"/>
        <item x="33"/>
        <item x="21"/>
        <item x="23"/>
        <item x="30"/>
        <item x="18"/>
        <item x="42"/>
        <item x="55"/>
        <item x="44"/>
        <item x="36"/>
        <item x="34"/>
        <item x="31"/>
        <item x="32"/>
        <item x="54"/>
        <item x="50"/>
        <item x="43"/>
        <item x="28"/>
        <item x="39"/>
        <item x="53"/>
        <item x="37"/>
        <item x="40"/>
        <item x="52"/>
        <item x="41"/>
        <item x="38"/>
        <item x="29"/>
        <item x="45"/>
        <item x="47"/>
        <item x="35"/>
        <item x="48"/>
        <item x="49"/>
        <item x="51"/>
        <item x="46"/>
        <item t="default"/>
      </items>
    </pivotField>
    <pivotField showAll="0"/>
    <pivotField dataField="1" showAll="0"/>
    <pivotField dataField="1" showAll="0"/>
    <pivotField dataField="1" showAll="0"/>
    <pivotField showAll="0">
      <items count="55">
        <item x="18"/>
        <item x="26"/>
        <item x="17"/>
        <item x="25"/>
        <item x="20"/>
        <item x="19"/>
        <item x="11"/>
        <item x="16"/>
        <item x="32"/>
        <item x="22"/>
        <item x="15"/>
        <item x="5"/>
        <item x="12"/>
        <item x="21"/>
        <item x="9"/>
        <item x="14"/>
        <item x="8"/>
        <item x="29"/>
        <item x="24"/>
        <item x="10"/>
        <item x="23"/>
        <item x="38"/>
        <item x="13"/>
        <item x="35"/>
        <item x="52"/>
        <item x="28"/>
        <item x="6"/>
        <item x="33"/>
        <item x="4"/>
        <item x="2"/>
        <item x="7"/>
        <item x="39"/>
        <item x="53"/>
        <item x="1"/>
        <item x="34"/>
        <item x="37"/>
        <item x="3"/>
        <item x="40"/>
        <item x="0"/>
        <item x="36"/>
        <item x="27"/>
        <item x="30"/>
        <item x="43"/>
        <item x="51"/>
        <item x="31"/>
        <item x="50"/>
        <item x="46"/>
        <item x="44"/>
        <item x="42"/>
        <item x="41"/>
        <item x="47"/>
        <item x="45"/>
        <item x="48"/>
        <item x="49"/>
        <item t="default"/>
      </items>
    </pivotField>
    <pivotField showAll="0">
      <items count="52">
        <item x="25"/>
        <item x="33"/>
        <item x="32"/>
        <item x="20"/>
        <item x="12"/>
        <item x="24"/>
        <item x="23"/>
        <item x="16"/>
        <item x="19"/>
        <item x="18"/>
        <item x="17"/>
        <item x="22"/>
        <item x="10"/>
        <item x="13"/>
        <item x="8"/>
        <item x="9"/>
        <item x="38"/>
        <item x="21"/>
        <item x="39"/>
        <item x="11"/>
        <item x="7"/>
        <item x="14"/>
        <item x="26"/>
        <item x="31"/>
        <item x="2"/>
        <item x="42"/>
        <item x="34"/>
        <item x="6"/>
        <item x="3"/>
        <item x="43"/>
        <item x="27"/>
        <item x="5"/>
        <item x="15"/>
        <item x="49"/>
        <item x="40"/>
        <item x="50"/>
        <item x="1"/>
        <item x="29"/>
        <item x="30"/>
        <item x="28"/>
        <item x="0"/>
        <item x="37"/>
        <item x="41"/>
        <item x="4"/>
        <item x="44"/>
        <item x="36"/>
        <item x="45"/>
        <item x="48"/>
        <item x="46"/>
        <item x="47"/>
        <item x="35"/>
        <item t="default"/>
      </items>
    </pivotField>
    <pivotField showAll="0">
      <items count="40">
        <item x="10"/>
        <item x="31"/>
        <item x="11"/>
        <item x="9"/>
        <item x="17"/>
        <item x="30"/>
        <item x="16"/>
        <item x="15"/>
        <item x="18"/>
        <item x="12"/>
        <item x="23"/>
        <item x="14"/>
        <item x="5"/>
        <item x="13"/>
        <item x="7"/>
        <item x="1"/>
        <item x="32"/>
        <item x="0"/>
        <item x="20"/>
        <item x="2"/>
        <item x="33"/>
        <item x="8"/>
        <item x="6"/>
        <item x="22"/>
        <item x="3"/>
        <item x="19"/>
        <item x="4"/>
        <item x="34"/>
        <item x="21"/>
        <item x="29"/>
        <item x="36"/>
        <item x="37"/>
        <item x="26"/>
        <item x="38"/>
        <item x="35"/>
        <item x="28"/>
        <item x="24"/>
        <item x="27"/>
        <item x="25"/>
        <item t="default"/>
      </items>
    </pivotField>
    <pivotField showAll="0">
      <items count="26">
        <item x="13"/>
        <item x="12"/>
        <item x="17"/>
        <item x="14"/>
        <item x="11"/>
        <item x="10"/>
        <item x="22"/>
        <item x="0"/>
        <item x="8"/>
        <item x="9"/>
        <item x="7"/>
        <item x="15"/>
        <item x="6"/>
        <item x="16"/>
        <item x="21"/>
        <item x="5"/>
        <item x="19"/>
        <item x="1"/>
        <item x="18"/>
        <item x="3"/>
        <item x="2"/>
        <item x="4"/>
        <item x="20"/>
        <item x="23"/>
        <item x="2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0" showAll="0"/>
    <pivotField numFmtId="10" showAll="0"/>
    <pivotField numFmtId="10" showAll="0"/>
    <pivotField numFmtId="10" showAll="0"/>
    <pivotField numFmtId="10" showAll="0"/>
    <pivotField numFmtId="10" showAll="0"/>
    <pivotField numFmtId="10" showAll="0"/>
  </pivotFields>
  <rowFields count="1">
    <field x="1"/>
  </rowFields>
  <rowItems count="3">
    <i>
      <x/>
    </i>
    <i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 of tot_appts" fld="5" baseField="0" baseItem="0" numFmtId="3"/>
    <dataField name="Sum of appts_under_7" fld="7" baseField="0" baseItem="0" numFmtId="3"/>
    <dataField name="Sum of appts_under_14" fld="8" baseField="0" baseItem="0" numFmtId="3"/>
    <dataField name="Sum of appts_under_30" fld="9" baseField="0" baseItem="0" numFmtId="3"/>
  </dataFields>
  <formats count="1">
    <format dxfId="4">
      <pivotArea field="-2" type="button" dataOnly="0" labelOnly="1" outline="0" axis="axisCol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grandTotalCaption="Average" updatedVersion="4" minRefreshableVersion="3" useAutoFormatting="1" itemPrintTitles="1" createdVersion="4" indent="0" outline="1" outlineData="1" gridDropZones="1" multipleFieldFilters="0">
  <location ref="A3:D8" firstHeaderRow="1" firstDataRow="2" firstDataCol="1"/>
  <pivotFields count="32">
    <pivotField showAll="0"/>
    <pivotField axis="axisCol" showAll="0">
      <items count="3">
        <item x="0"/>
        <item x="1"/>
        <item t="default"/>
      </items>
    </pivotField>
    <pivotField showAll="0"/>
    <pivotField axis="axisRow" numFmtId="14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0" showAll="0"/>
    <pivotField numFmtId="10" showAll="0"/>
    <pivotField numFmtId="10" showAll="0"/>
    <pivotField numFmtId="10" showAll="0"/>
    <pivotField numFmtId="10" showAll="0"/>
    <pivotField numFmtId="10" showAll="0"/>
    <pivotField numFmtId="10" showAll="0"/>
  </pivotFields>
  <rowFields count="1">
    <field x="3"/>
  </rowFields>
  <rowItems count="4">
    <i>
      <x v="1"/>
    </i>
    <i>
      <x v="2"/>
    </i>
    <i>
      <x v="3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Average Mental Health Wait" fld="16" subtotal="average" baseField="0" baseItem="0" numFmtId="2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grandTotalCaption="Average" updatedVersion="4" minRefreshableVersion="3" useAutoFormatting="1" itemPrintTitles="1" createdVersion="4" indent="0" outline="1" outlineData="1" gridDropZones="1" multipleFieldFilters="0">
  <location ref="A3:D8" firstHeaderRow="1" firstDataRow="2" firstDataCol="1"/>
  <pivotFields count="32">
    <pivotField showAll="0"/>
    <pivotField axis="axisCol" showAll="0">
      <items count="3">
        <item x="0"/>
        <item x="1"/>
        <item t="default"/>
      </items>
    </pivotField>
    <pivotField showAll="0"/>
    <pivotField axis="axisRow" numFmtId="14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0" showAll="0"/>
    <pivotField numFmtId="10" showAll="0"/>
    <pivotField numFmtId="10" showAll="0"/>
    <pivotField numFmtId="10" showAll="0"/>
    <pivotField numFmtId="10" showAll="0"/>
    <pivotField numFmtId="10" showAll="0"/>
    <pivotField numFmtId="10" showAll="0"/>
  </pivotFields>
  <rowFields count="1">
    <field x="3"/>
  </rowFields>
  <rowItems count="4">
    <i>
      <x v="1"/>
    </i>
    <i>
      <x v="2"/>
    </i>
    <i>
      <x v="3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Avg Appts Under 60" fld="10" subtotal="average" baseField="0" baseItem="0" numFmtId="164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"/>
  <sheetViews>
    <sheetView tabSelected="1" zoomScale="89" zoomScaleNormal="89" zoomScalePageLayoutView="89" workbookViewId="0">
      <pane ySplit="1" topLeftCell="A2" activePane="bottomLeft" state="frozen"/>
      <selection activeCell="B1" sqref="B1"/>
      <selection pane="bottomLeft" activeCell="A61" sqref="A61:XFD63"/>
    </sheetView>
  </sheetViews>
  <sheetFormatPr baseColWidth="10" defaultRowHeight="15" x14ac:dyDescent="0"/>
  <cols>
    <col min="1" max="1" width="10.83203125" customWidth="1"/>
    <col min="3" max="3" width="10.83203125" customWidth="1"/>
    <col min="18" max="25" width="10.83203125" customWidth="1"/>
  </cols>
  <sheetData>
    <row r="1" spans="1:32" s="2" customFormat="1" ht="10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37</v>
      </c>
      <c r="AA1" s="2" t="s">
        <v>38</v>
      </c>
      <c r="AB1" s="2" t="s">
        <v>39</v>
      </c>
      <c r="AC1" s="2" t="s">
        <v>40</v>
      </c>
      <c r="AD1" s="2" t="s">
        <v>41</v>
      </c>
      <c r="AE1" s="2" t="s">
        <v>42</v>
      </c>
      <c r="AF1" s="2" t="s">
        <v>43</v>
      </c>
    </row>
    <row r="2" spans="1:32">
      <c r="A2">
        <v>564</v>
      </c>
      <c r="B2" t="s">
        <v>25</v>
      </c>
      <c r="C2">
        <v>16</v>
      </c>
      <c r="D2" s="1">
        <v>41883</v>
      </c>
      <c r="E2">
        <v>0</v>
      </c>
      <c r="F2">
        <v>32228</v>
      </c>
      <c r="G2">
        <v>3.07</v>
      </c>
      <c r="I2">
        <v>29694</v>
      </c>
      <c r="J2">
        <v>1545</v>
      </c>
      <c r="K2">
        <v>755</v>
      </c>
      <c r="L2">
        <v>206</v>
      </c>
      <c r="M2">
        <v>21</v>
      </c>
      <c r="N2">
        <v>7</v>
      </c>
      <c r="O2">
        <v>2.2599999999999998</v>
      </c>
      <c r="P2">
        <v>5.25</v>
      </c>
      <c r="Q2">
        <v>3.63</v>
      </c>
      <c r="R2" t="s">
        <v>26</v>
      </c>
      <c r="S2" t="s">
        <v>27</v>
      </c>
      <c r="T2">
        <v>72703</v>
      </c>
      <c r="U2">
        <v>36.077359999999999</v>
      </c>
      <c r="V2">
        <v>-94.156915999999995</v>
      </c>
      <c r="W2" t="s">
        <v>28</v>
      </c>
      <c r="Y2" t="s">
        <v>29</v>
      </c>
      <c r="Z2" s="3">
        <f>(H2/F2)</f>
        <v>0</v>
      </c>
      <c r="AA2" s="3">
        <f>(I2/F2)</f>
        <v>0.92137271937445697</v>
      </c>
      <c r="AB2" s="3">
        <f>(J2/F2)</f>
        <v>4.7939679781556409E-2</v>
      </c>
      <c r="AC2" s="3">
        <f>(K2/F2)</f>
        <v>2.3426833809110089E-2</v>
      </c>
      <c r="AD2" s="3">
        <f>(L2/F2)</f>
        <v>6.3919573042075213E-3</v>
      </c>
      <c r="AE2" s="3">
        <f>(M2/F2)</f>
        <v>6.5160729800173766E-4</v>
      </c>
      <c r="AF2" s="3">
        <f>(N2/F2)</f>
        <v>2.1720243266724586E-4</v>
      </c>
    </row>
    <row r="3" spans="1:32">
      <c r="A3">
        <v>564</v>
      </c>
      <c r="B3" t="s">
        <v>25</v>
      </c>
      <c r="C3">
        <v>16</v>
      </c>
      <c r="D3" s="1">
        <v>41913</v>
      </c>
      <c r="E3">
        <v>0</v>
      </c>
      <c r="F3">
        <v>32989</v>
      </c>
      <c r="G3">
        <v>2.82</v>
      </c>
      <c r="I3">
        <v>30324</v>
      </c>
      <c r="J3">
        <v>1736</v>
      </c>
      <c r="K3">
        <v>714</v>
      </c>
      <c r="L3">
        <v>176</v>
      </c>
      <c r="M3">
        <v>19</v>
      </c>
      <c r="N3">
        <v>20</v>
      </c>
      <c r="O3">
        <v>1.9</v>
      </c>
      <c r="P3">
        <v>5.7</v>
      </c>
      <c r="Q3">
        <v>3.76</v>
      </c>
      <c r="R3" t="s">
        <v>26</v>
      </c>
      <c r="S3" t="s">
        <v>27</v>
      </c>
      <c r="T3">
        <v>72703</v>
      </c>
      <c r="U3">
        <v>36.077359999999999</v>
      </c>
      <c r="V3">
        <v>-94.156915999999995</v>
      </c>
      <c r="W3" t="s">
        <v>28</v>
      </c>
      <c r="Y3" t="s">
        <v>29</v>
      </c>
      <c r="Z3" s="3">
        <f t="shared" ref="Z3:Z56" si="0">(H3/F3)</f>
        <v>0</v>
      </c>
      <c r="AA3" s="3">
        <f t="shared" ref="AA3:AA57" si="1">(I3/F3)</f>
        <v>0.91921549607444908</v>
      </c>
      <c r="AB3" s="3">
        <f t="shared" ref="AB3:AB57" si="2">(J3/F3)</f>
        <v>5.2623601806662826E-2</v>
      </c>
      <c r="AC3" s="3">
        <f t="shared" ref="AC3:AC57" si="3">(K3/F3)</f>
        <v>2.1643578162417777E-2</v>
      </c>
      <c r="AD3" s="3">
        <f t="shared" ref="AD3:AD57" si="4">(L3/F3)</f>
        <v>5.3351117039013001E-3</v>
      </c>
      <c r="AE3" s="3">
        <f t="shared" ref="AE3:AE57" si="5">(M3/F3)</f>
        <v>5.7594955894389038E-4</v>
      </c>
      <c r="AF3" s="3">
        <f t="shared" ref="AF3:AF57" si="6">(N3/F3)</f>
        <v>6.0626269362514776E-4</v>
      </c>
    </row>
    <row r="4" spans="1:32">
      <c r="A4">
        <v>564</v>
      </c>
      <c r="B4" t="s">
        <v>25</v>
      </c>
      <c r="C4">
        <v>16</v>
      </c>
      <c r="D4" s="1">
        <v>41944</v>
      </c>
      <c r="E4">
        <v>0</v>
      </c>
      <c r="F4">
        <v>26490</v>
      </c>
      <c r="G4">
        <v>3.27</v>
      </c>
      <c r="I4">
        <v>24203</v>
      </c>
      <c r="J4">
        <v>1421</v>
      </c>
      <c r="K4">
        <v>671</v>
      </c>
      <c r="L4">
        <v>142</v>
      </c>
      <c r="M4">
        <v>25</v>
      </c>
      <c r="N4">
        <v>28</v>
      </c>
      <c r="O4">
        <v>1.79</v>
      </c>
      <c r="P4">
        <v>6.55</v>
      </c>
      <c r="Q4">
        <v>4.5599999999999996</v>
      </c>
      <c r="R4" t="s">
        <v>26</v>
      </c>
      <c r="S4" t="s">
        <v>27</v>
      </c>
      <c r="T4">
        <v>72703</v>
      </c>
      <c r="U4">
        <v>36.077359999999999</v>
      </c>
      <c r="V4">
        <v>-94.156915999999995</v>
      </c>
      <c r="W4" t="s">
        <v>28</v>
      </c>
      <c r="Y4" t="s">
        <v>29</v>
      </c>
      <c r="Z4" s="3">
        <f t="shared" si="0"/>
        <v>0</v>
      </c>
      <c r="AA4" s="3">
        <f t="shared" si="1"/>
        <v>0.91366553416383545</v>
      </c>
      <c r="AB4" s="3">
        <f t="shared" si="2"/>
        <v>5.364288410721027E-2</v>
      </c>
      <c r="AC4" s="3">
        <f t="shared" si="3"/>
        <v>2.5330313325783314E-2</v>
      </c>
      <c r="AD4" s="3">
        <f t="shared" si="4"/>
        <v>5.3605134012835029E-3</v>
      </c>
      <c r="AE4" s="3">
        <f t="shared" si="5"/>
        <v>9.4375235938089848E-4</v>
      </c>
      <c r="AF4" s="3">
        <f t="shared" si="6"/>
        <v>1.0570026425066063E-3</v>
      </c>
    </row>
    <row r="5" spans="1:32">
      <c r="A5">
        <v>564</v>
      </c>
      <c r="B5" t="s">
        <v>25</v>
      </c>
      <c r="C5">
        <v>16</v>
      </c>
      <c r="D5" s="1">
        <v>41974</v>
      </c>
      <c r="E5">
        <v>0</v>
      </c>
      <c r="F5">
        <v>30113</v>
      </c>
      <c r="G5">
        <v>3.19</v>
      </c>
      <c r="I5">
        <v>27297</v>
      </c>
      <c r="J5">
        <v>1855</v>
      </c>
      <c r="K5">
        <v>745</v>
      </c>
      <c r="L5">
        <v>154</v>
      </c>
      <c r="M5">
        <v>37</v>
      </c>
      <c r="N5">
        <v>25</v>
      </c>
      <c r="O5">
        <v>2.09</v>
      </c>
      <c r="P5">
        <v>6.61</v>
      </c>
      <c r="Q5">
        <v>5.07</v>
      </c>
      <c r="R5" t="s">
        <v>26</v>
      </c>
      <c r="S5" t="s">
        <v>27</v>
      </c>
      <c r="T5">
        <v>72703</v>
      </c>
      <c r="U5">
        <v>36.077359999999999</v>
      </c>
      <c r="V5">
        <v>-94.156915999999995</v>
      </c>
      <c r="W5" t="s">
        <v>28</v>
      </c>
      <c r="Y5" t="s">
        <v>29</v>
      </c>
      <c r="Z5" s="3">
        <f t="shared" si="0"/>
        <v>0</v>
      </c>
      <c r="AA5" s="3">
        <f t="shared" si="1"/>
        <v>0.90648557101584037</v>
      </c>
      <c r="AB5" s="3">
        <f t="shared" si="2"/>
        <v>6.160130176335802E-2</v>
      </c>
      <c r="AC5" s="3">
        <f t="shared" si="3"/>
        <v>2.474014545213031E-2</v>
      </c>
      <c r="AD5" s="3">
        <f t="shared" si="4"/>
        <v>5.1140703350712321E-3</v>
      </c>
      <c r="AE5" s="3">
        <f t="shared" si="5"/>
        <v>1.2287052103742569E-3</v>
      </c>
      <c r="AF5" s="3">
        <f t="shared" si="6"/>
        <v>8.3020622322584926E-4</v>
      </c>
    </row>
    <row r="6" spans="1:32">
      <c r="A6">
        <v>564</v>
      </c>
      <c r="B6" t="s">
        <v>25</v>
      </c>
      <c r="C6">
        <v>16</v>
      </c>
      <c r="D6" s="1">
        <v>42005</v>
      </c>
      <c r="E6">
        <v>0</v>
      </c>
      <c r="F6">
        <v>30064</v>
      </c>
      <c r="G6">
        <v>3.21</v>
      </c>
      <c r="I6">
        <v>27440</v>
      </c>
      <c r="J6">
        <v>1660</v>
      </c>
      <c r="K6">
        <v>665</v>
      </c>
      <c r="L6">
        <v>227</v>
      </c>
      <c r="M6">
        <v>43</v>
      </c>
      <c r="N6">
        <v>29</v>
      </c>
      <c r="O6">
        <v>2.1</v>
      </c>
      <c r="P6">
        <v>7.27</v>
      </c>
      <c r="Q6">
        <v>4.3099999999999996</v>
      </c>
      <c r="R6" t="s">
        <v>26</v>
      </c>
      <c r="S6" t="s">
        <v>27</v>
      </c>
      <c r="T6">
        <v>72703</v>
      </c>
      <c r="U6">
        <v>36.077359999999999</v>
      </c>
      <c r="V6">
        <v>-94.156915999999995</v>
      </c>
      <c r="W6" t="s">
        <v>28</v>
      </c>
      <c r="Y6" t="s">
        <v>29</v>
      </c>
      <c r="Z6" s="3">
        <f t="shared" si="0"/>
        <v>0</v>
      </c>
      <c r="AA6" s="3">
        <f t="shared" si="1"/>
        <v>0.91271953166577968</v>
      </c>
      <c r="AB6" s="3">
        <f t="shared" si="2"/>
        <v>5.5215540180947313E-2</v>
      </c>
      <c r="AC6" s="3">
        <f t="shared" si="3"/>
        <v>2.2119478445981906E-2</v>
      </c>
      <c r="AD6" s="3">
        <f t="shared" si="4"/>
        <v>7.5505588078765302E-3</v>
      </c>
      <c r="AE6" s="3">
        <f t="shared" si="5"/>
        <v>1.4302820649281533E-3</v>
      </c>
      <c r="AF6" s="3">
        <f t="shared" si="6"/>
        <v>9.64608834486429E-4</v>
      </c>
    </row>
    <row r="7" spans="1:32">
      <c r="A7">
        <v>564</v>
      </c>
      <c r="B7" t="s">
        <v>25</v>
      </c>
      <c r="C7">
        <v>16</v>
      </c>
      <c r="D7" s="1">
        <v>42036</v>
      </c>
      <c r="E7">
        <v>0</v>
      </c>
      <c r="F7">
        <v>27549</v>
      </c>
      <c r="G7">
        <v>2.34</v>
      </c>
      <c r="I7">
        <v>25357</v>
      </c>
      <c r="J7">
        <v>1548</v>
      </c>
      <c r="K7">
        <v>441</v>
      </c>
      <c r="L7">
        <v>165</v>
      </c>
      <c r="M7">
        <v>21</v>
      </c>
      <c r="N7">
        <v>17</v>
      </c>
      <c r="O7">
        <v>1.8</v>
      </c>
      <c r="P7">
        <v>6.19</v>
      </c>
      <c r="Q7">
        <v>3.82</v>
      </c>
      <c r="R7" t="s">
        <v>26</v>
      </c>
      <c r="S7" t="s">
        <v>27</v>
      </c>
      <c r="T7">
        <v>72703</v>
      </c>
      <c r="U7">
        <v>36.077359999999999</v>
      </c>
      <c r="V7">
        <v>-94.156915999999995</v>
      </c>
      <c r="W7" t="s">
        <v>28</v>
      </c>
      <c r="Y7" t="s">
        <v>29</v>
      </c>
      <c r="Z7" s="3">
        <f t="shared" si="0"/>
        <v>0</v>
      </c>
      <c r="AA7" s="3">
        <f t="shared" si="1"/>
        <v>0.92043268358198116</v>
      </c>
      <c r="AB7" s="3">
        <f t="shared" si="2"/>
        <v>5.6190787324403788E-2</v>
      </c>
      <c r="AC7" s="3">
        <f t="shared" si="3"/>
        <v>1.6007840574975497E-2</v>
      </c>
      <c r="AD7" s="3">
        <f t="shared" si="4"/>
        <v>5.9893281062833497E-3</v>
      </c>
      <c r="AE7" s="3">
        <f t="shared" si="5"/>
        <v>7.6227812261788082E-4</v>
      </c>
      <c r="AF7" s="3">
        <f t="shared" si="6"/>
        <v>6.170822897382845E-4</v>
      </c>
    </row>
    <row r="8" spans="1:32">
      <c r="A8">
        <v>564</v>
      </c>
      <c r="B8" t="s">
        <v>25</v>
      </c>
      <c r="C8">
        <v>16</v>
      </c>
      <c r="D8" s="1">
        <v>42064</v>
      </c>
      <c r="E8">
        <v>0</v>
      </c>
      <c r="F8">
        <v>31352</v>
      </c>
      <c r="G8">
        <v>2.63</v>
      </c>
      <c r="I8">
        <v>28685</v>
      </c>
      <c r="J8">
        <v>1841</v>
      </c>
      <c r="K8">
        <v>644</v>
      </c>
      <c r="L8">
        <v>154</v>
      </c>
      <c r="M8">
        <v>16</v>
      </c>
      <c r="N8">
        <v>12</v>
      </c>
      <c r="O8">
        <v>1.99</v>
      </c>
      <c r="P8">
        <v>6.45</v>
      </c>
      <c r="Q8">
        <v>3.3</v>
      </c>
      <c r="R8" t="s">
        <v>26</v>
      </c>
      <c r="S8" t="s">
        <v>27</v>
      </c>
      <c r="T8">
        <v>72703</v>
      </c>
      <c r="U8">
        <v>36.077359999999999</v>
      </c>
      <c r="V8">
        <v>-94.156915999999995</v>
      </c>
      <c r="W8" t="s">
        <v>28</v>
      </c>
      <c r="Y8" t="s">
        <v>29</v>
      </c>
      <c r="Z8" s="3">
        <f t="shared" si="0"/>
        <v>0</v>
      </c>
      <c r="AA8" s="3">
        <f t="shared" si="1"/>
        <v>0.914933656545037</v>
      </c>
      <c r="AB8" s="3">
        <f t="shared" si="2"/>
        <v>5.8720336820617502E-2</v>
      </c>
      <c r="AC8" s="3">
        <f t="shared" si="3"/>
        <v>2.0540954325082929E-2</v>
      </c>
      <c r="AD8" s="3">
        <f t="shared" si="4"/>
        <v>4.9119673386067873E-3</v>
      </c>
      <c r="AE8" s="3">
        <f t="shared" si="5"/>
        <v>5.1033426894615971E-4</v>
      </c>
      <c r="AF8" s="3">
        <f t="shared" si="6"/>
        <v>3.8275070170961978E-4</v>
      </c>
    </row>
    <row r="9" spans="1:32">
      <c r="A9">
        <v>564</v>
      </c>
      <c r="B9" t="s">
        <v>25</v>
      </c>
      <c r="C9">
        <v>16</v>
      </c>
      <c r="D9" s="1">
        <v>42095</v>
      </c>
      <c r="E9">
        <v>0</v>
      </c>
      <c r="F9">
        <v>33687</v>
      </c>
      <c r="G9">
        <v>2.64</v>
      </c>
      <c r="H9">
        <v>29681</v>
      </c>
      <c r="I9">
        <v>1327</v>
      </c>
      <c r="J9">
        <v>1790</v>
      </c>
      <c r="K9">
        <v>685</v>
      </c>
      <c r="L9">
        <v>165</v>
      </c>
      <c r="M9">
        <v>29</v>
      </c>
      <c r="N9">
        <v>10</v>
      </c>
      <c r="O9">
        <v>1.85</v>
      </c>
      <c r="P9">
        <v>6.46</v>
      </c>
      <c r="Q9">
        <v>2.98</v>
      </c>
      <c r="R9" t="s">
        <v>26</v>
      </c>
      <c r="S9" t="s">
        <v>27</v>
      </c>
      <c r="T9">
        <v>72703</v>
      </c>
      <c r="U9">
        <v>36.077359999999999</v>
      </c>
      <c r="V9">
        <v>-94.156915999999995</v>
      </c>
      <c r="W9" t="s">
        <v>28</v>
      </c>
      <c r="Y9" t="s">
        <v>29</v>
      </c>
      <c r="Z9" s="3">
        <f t="shared" si="0"/>
        <v>0.88108172291982068</v>
      </c>
      <c r="AA9" s="3">
        <f t="shared" si="1"/>
        <v>3.9392050345830737E-2</v>
      </c>
      <c r="AB9" s="3">
        <f t="shared" si="2"/>
        <v>5.3136224656395642E-2</v>
      </c>
      <c r="AC9" s="3">
        <f t="shared" si="3"/>
        <v>2.0334253569626266E-2</v>
      </c>
      <c r="AD9" s="3">
        <f t="shared" si="4"/>
        <v>4.8980318817347934E-3</v>
      </c>
      <c r="AE9" s="3">
        <f t="shared" si="5"/>
        <v>8.6086620951702434E-4</v>
      </c>
      <c r="AF9" s="3">
        <f t="shared" si="6"/>
        <v>2.9685041707483596E-4</v>
      </c>
    </row>
    <row r="10" spans="1:32">
      <c r="A10">
        <v>564</v>
      </c>
      <c r="B10" t="s">
        <v>25</v>
      </c>
      <c r="C10">
        <v>16</v>
      </c>
      <c r="D10" s="1">
        <v>42125</v>
      </c>
      <c r="E10">
        <v>0</v>
      </c>
      <c r="F10">
        <v>30311</v>
      </c>
      <c r="G10">
        <v>2.2799999999999998</v>
      </c>
      <c r="H10">
        <v>26870</v>
      </c>
      <c r="I10">
        <v>1282</v>
      </c>
      <c r="J10">
        <v>1467</v>
      </c>
      <c r="K10">
        <v>515</v>
      </c>
      <c r="L10">
        <v>151</v>
      </c>
      <c r="M10">
        <v>18</v>
      </c>
      <c r="N10">
        <v>8</v>
      </c>
      <c r="O10">
        <v>1.63</v>
      </c>
      <c r="P10">
        <v>6.26</v>
      </c>
      <c r="Q10">
        <v>2.15</v>
      </c>
      <c r="R10" t="s">
        <v>26</v>
      </c>
      <c r="S10" t="s">
        <v>27</v>
      </c>
      <c r="T10">
        <v>72703</v>
      </c>
      <c r="U10">
        <v>36.077359999999999</v>
      </c>
      <c r="V10">
        <v>-94.156915999999995</v>
      </c>
      <c r="W10" t="s">
        <v>28</v>
      </c>
      <c r="Y10" t="s">
        <v>29</v>
      </c>
      <c r="Z10" s="3">
        <f t="shared" si="0"/>
        <v>0.88647685658671771</v>
      </c>
      <c r="AA10" s="3">
        <f t="shared" si="1"/>
        <v>4.2294876447494308E-2</v>
      </c>
      <c r="AB10" s="3">
        <f t="shared" si="2"/>
        <v>4.8398271254660022E-2</v>
      </c>
      <c r="AC10" s="3">
        <f t="shared" si="3"/>
        <v>1.6990531490218074E-2</v>
      </c>
      <c r="AD10" s="3">
        <f t="shared" si="4"/>
        <v>4.9816898155785033E-3</v>
      </c>
      <c r="AE10" s="3">
        <f t="shared" si="5"/>
        <v>5.9384381907558311E-4</v>
      </c>
      <c r="AF10" s="3">
        <f t="shared" si="6"/>
        <v>2.6393058625581473E-4</v>
      </c>
    </row>
    <row r="11" spans="1:32">
      <c r="A11">
        <v>564</v>
      </c>
      <c r="B11" t="s">
        <v>25</v>
      </c>
      <c r="C11">
        <v>16</v>
      </c>
      <c r="D11" s="1">
        <v>42156</v>
      </c>
      <c r="E11">
        <v>0</v>
      </c>
      <c r="F11">
        <v>33075</v>
      </c>
      <c r="G11">
        <v>2.02</v>
      </c>
      <c r="H11">
        <v>29310</v>
      </c>
      <c r="I11">
        <v>1555</v>
      </c>
      <c r="J11">
        <v>1543</v>
      </c>
      <c r="K11">
        <v>508</v>
      </c>
      <c r="L11">
        <v>123</v>
      </c>
      <c r="M11">
        <v>27</v>
      </c>
      <c r="N11">
        <v>9</v>
      </c>
      <c r="O11">
        <v>1.48</v>
      </c>
      <c r="P11">
        <v>5.79</v>
      </c>
      <c r="Q11">
        <v>2.13</v>
      </c>
      <c r="R11" t="s">
        <v>26</v>
      </c>
      <c r="S11" t="s">
        <v>27</v>
      </c>
      <c r="T11">
        <v>72703</v>
      </c>
      <c r="U11">
        <v>36.077359999999999</v>
      </c>
      <c r="V11">
        <v>-94.156915999999995</v>
      </c>
      <c r="W11" t="s">
        <v>28</v>
      </c>
      <c r="Y11" t="s">
        <v>29</v>
      </c>
      <c r="Z11" s="3">
        <f t="shared" si="0"/>
        <v>0.88616780045351473</v>
      </c>
      <c r="AA11" s="3">
        <f t="shared" si="1"/>
        <v>4.7014361300075587E-2</v>
      </c>
      <c r="AB11" s="3">
        <f t="shared" si="2"/>
        <v>4.6651549508692366E-2</v>
      </c>
      <c r="AC11" s="3">
        <f t="shared" si="3"/>
        <v>1.5359032501889644E-2</v>
      </c>
      <c r="AD11" s="3">
        <f t="shared" si="4"/>
        <v>3.7188208616780044E-3</v>
      </c>
      <c r="AE11" s="3">
        <f t="shared" si="5"/>
        <v>8.1632653061224493E-4</v>
      </c>
      <c r="AF11" s="3">
        <f t="shared" si="6"/>
        <v>2.7210884353741496E-4</v>
      </c>
    </row>
    <row r="12" spans="1:32">
      <c r="A12">
        <v>564</v>
      </c>
      <c r="B12" t="s">
        <v>25</v>
      </c>
      <c r="C12">
        <v>16</v>
      </c>
      <c r="D12" s="1">
        <v>42186</v>
      </c>
      <c r="E12">
        <v>0</v>
      </c>
      <c r="F12">
        <v>32809</v>
      </c>
      <c r="G12">
        <v>2.0499999999999998</v>
      </c>
      <c r="H12">
        <v>28963</v>
      </c>
      <c r="I12">
        <v>1554</v>
      </c>
      <c r="J12">
        <v>1620</v>
      </c>
      <c r="K12">
        <v>564</v>
      </c>
      <c r="L12">
        <v>98</v>
      </c>
      <c r="M12">
        <v>5</v>
      </c>
      <c r="N12">
        <v>5</v>
      </c>
      <c r="O12">
        <v>1.68</v>
      </c>
      <c r="P12">
        <v>5.79</v>
      </c>
      <c r="Q12">
        <v>2.94</v>
      </c>
      <c r="R12" t="s">
        <v>26</v>
      </c>
      <c r="S12" t="s">
        <v>27</v>
      </c>
      <c r="T12">
        <v>72703</v>
      </c>
      <c r="U12">
        <v>36.077359999999999</v>
      </c>
      <c r="V12">
        <v>-94.156915999999995</v>
      </c>
      <c r="W12" t="s">
        <v>28</v>
      </c>
      <c r="Y12" t="s">
        <v>29</v>
      </c>
      <c r="Z12" s="3">
        <f t="shared" si="0"/>
        <v>0.88277606754244264</v>
      </c>
      <c r="AA12" s="3">
        <f t="shared" si="1"/>
        <v>4.7365052272242372E-2</v>
      </c>
      <c r="AB12" s="3">
        <f t="shared" si="2"/>
        <v>4.9376695418939923E-2</v>
      </c>
      <c r="AC12" s="3">
        <f t="shared" si="3"/>
        <v>1.7190405071779085E-2</v>
      </c>
      <c r="AD12" s="3">
        <f t="shared" si="4"/>
        <v>2.9869852784296992E-3</v>
      </c>
      <c r="AE12" s="3">
        <f t="shared" si="5"/>
        <v>1.5239720808314791E-4</v>
      </c>
      <c r="AF12" s="3">
        <f t="shared" si="6"/>
        <v>1.5239720808314791E-4</v>
      </c>
    </row>
    <row r="13" spans="1:32">
      <c r="A13">
        <v>564</v>
      </c>
      <c r="B13" t="s">
        <v>25</v>
      </c>
      <c r="C13">
        <v>16</v>
      </c>
      <c r="D13" s="1">
        <v>42217</v>
      </c>
      <c r="E13">
        <v>0</v>
      </c>
      <c r="F13">
        <v>32797</v>
      </c>
      <c r="G13">
        <v>1.58</v>
      </c>
      <c r="H13">
        <v>29064</v>
      </c>
      <c r="I13">
        <v>1501</v>
      </c>
      <c r="J13">
        <v>1715</v>
      </c>
      <c r="K13">
        <v>403</v>
      </c>
      <c r="L13">
        <v>107</v>
      </c>
      <c r="M13">
        <v>2</v>
      </c>
      <c r="N13">
        <v>5</v>
      </c>
      <c r="O13">
        <v>1.74</v>
      </c>
      <c r="P13">
        <v>5.78</v>
      </c>
      <c r="Q13">
        <v>2.35</v>
      </c>
      <c r="R13" t="s">
        <v>26</v>
      </c>
      <c r="S13" t="s">
        <v>27</v>
      </c>
      <c r="T13">
        <v>72703</v>
      </c>
      <c r="U13">
        <v>36.077359999999999</v>
      </c>
      <c r="V13">
        <v>-94.156915999999995</v>
      </c>
      <c r="W13" t="s">
        <v>28</v>
      </c>
      <c r="Y13" t="s">
        <v>29</v>
      </c>
      <c r="Z13" s="3">
        <f t="shared" si="0"/>
        <v>0.88617861389761254</v>
      </c>
      <c r="AA13" s="3">
        <f t="shared" si="1"/>
        <v>4.576638107143946E-2</v>
      </c>
      <c r="AB13" s="3">
        <f t="shared" si="2"/>
        <v>5.2291368112937157E-2</v>
      </c>
      <c r="AC13" s="3">
        <f t="shared" si="3"/>
        <v>1.2287709241698936E-2</v>
      </c>
      <c r="AD13" s="3">
        <f t="shared" si="4"/>
        <v>3.262493520748849E-3</v>
      </c>
      <c r="AE13" s="3">
        <f t="shared" si="5"/>
        <v>6.0981187303716805E-5</v>
      </c>
      <c r="AF13" s="3">
        <f t="shared" si="6"/>
        <v>1.52452968259292E-4</v>
      </c>
    </row>
    <row r="14" spans="1:32">
      <c r="A14">
        <v>564</v>
      </c>
      <c r="B14" t="s">
        <v>25</v>
      </c>
      <c r="C14">
        <v>16</v>
      </c>
      <c r="D14" s="1">
        <v>42248</v>
      </c>
      <c r="E14">
        <v>0</v>
      </c>
      <c r="F14">
        <v>33023</v>
      </c>
      <c r="G14">
        <v>1.66</v>
      </c>
      <c r="H14">
        <v>29243</v>
      </c>
      <c r="I14">
        <v>1508</v>
      </c>
      <c r="J14">
        <v>1725</v>
      </c>
      <c r="K14">
        <v>447</v>
      </c>
      <c r="L14">
        <v>92</v>
      </c>
      <c r="M14">
        <v>4</v>
      </c>
      <c r="N14">
        <v>4</v>
      </c>
      <c r="O14">
        <v>1.6</v>
      </c>
      <c r="P14">
        <v>5.65</v>
      </c>
      <c r="Q14">
        <v>1.65</v>
      </c>
      <c r="R14" t="s">
        <v>26</v>
      </c>
      <c r="S14" t="s">
        <v>27</v>
      </c>
      <c r="T14">
        <v>72703</v>
      </c>
      <c r="U14">
        <v>36.077359999999999</v>
      </c>
      <c r="V14">
        <v>-94.156915999999995</v>
      </c>
      <c r="W14" t="s">
        <v>28</v>
      </c>
      <c r="Y14" t="s">
        <v>29</v>
      </c>
      <c r="Z14" s="3">
        <f t="shared" si="0"/>
        <v>0.88553432456166914</v>
      </c>
      <c r="AA14" s="3">
        <f t="shared" si="1"/>
        <v>4.5665142476455804E-2</v>
      </c>
      <c r="AB14" s="3">
        <f t="shared" si="2"/>
        <v>5.2236320140508129E-2</v>
      </c>
      <c r="AC14" s="3">
        <f t="shared" si="3"/>
        <v>1.3536020349453412E-2</v>
      </c>
      <c r="AD14" s="3">
        <f t="shared" si="4"/>
        <v>2.7859370741604335E-3</v>
      </c>
      <c r="AE14" s="3">
        <f t="shared" si="5"/>
        <v>1.2112769887654059E-4</v>
      </c>
      <c r="AF14" s="3">
        <f t="shared" si="6"/>
        <v>1.2112769887654059E-4</v>
      </c>
    </row>
    <row r="15" spans="1:32">
      <c r="A15">
        <v>564</v>
      </c>
      <c r="B15" t="s">
        <v>25</v>
      </c>
      <c r="C15">
        <v>16</v>
      </c>
      <c r="D15" s="1">
        <v>42278</v>
      </c>
      <c r="E15">
        <v>0</v>
      </c>
      <c r="F15">
        <v>33056</v>
      </c>
      <c r="G15">
        <v>2.23</v>
      </c>
      <c r="H15">
        <v>28954</v>
      </c>
      <c r="I15">
        <v>1719</v>
      </c>
      <c r="J15">
        <v>1647</v>
      </c>
      <c r="K15">
        <v>617</v>
      </c>
      <c r="L15">
        <v>116</v>
      </c>
      <c r="M15">
        <v>2</v>
      </c>
      <c r="N15">
        <v>1</v>
      </c>
      <c r="O15">
        <v>1.8</v>
      </c>
      <c r="P15">
        <v>6.13</v>
      </c>
      <c r="Q15">
        <v>1.76</v>
      </c>
      <c r="R15" t="s">
        <v>26</v>
      </c>
      <c r="S15" t="s">
        <v>27</v>
      </c>
      <c r="T15">
        <v>72703</v>
      </c>
      <c r="U15">
        <v>36.077359999999999</v>
      </c>
      <c r="V15">
        <v>-94.156915999999995</v>
      </c>
      <c r="W15" t="s">
        <v>28</v>
      </c>
      <c r="Y15" t="s">
        <v>29</v>
      </c>
      <c r="Z15" s="3">
        <f t="shared" si="0"/>
        <v>0.8759075508228461</v>
      </c>
      <c r="AA15" s="3">
        <f t="shared" si="1"/>
        <v>5.200266214908035E-2</v>
      </c>
      <c r="AB15" s="3">
        <f t="shared" si="2"/>
        <v>4.9824540174249761E-2</v>
      </c>
      <c r="AC15" s="3">
        <f t="shared" si="3"/>
        <v>1.8665295256534365E-2</v>
      </c>
      <c r="AD15" s="3">
        <f t="shared" si="4"/>
        <v>3.5091965150048404E-3</v>
      </c>
      <c r="AE15" s="3">
        <f t="shared" si="5"/>
        <v>6.0503388189738627E-5</v>
      </c>
      <c r="AF15" s="3">
        <f t="shared" si="6"/>
        <v>3.0251694094869314E-5</v>
      </c>
    </row>
    <row r="16" spans="1:32">
      <c r="A16">
        <v>564</v>
      </c>
      <c r="B16" t="s">
        <v>25</v>
      </c>
      <c r="C16">
        <v>16</v>
      </c>
      <c r="D16" s="1">
        <v>42309</v>
      </c>
      <c r="E16">
        <v>0</v>
      </c>
      <c r="F16">
        <v>28621</v>
      </c>
      <c r="G16">
        <v>2.1</v>
      </c>
      <c r="H16">
        <v>25004</v>
      </c>
      <c r="I16">
        <v>1421</v>
      </c>
      <c r="J16">
        <v>1595</v>
      </c>
      <c r="K16">
        <v>514</v>
      </c>
      <c r="L16">
        <v>74</v>
      </c>
      <c r="M16">
        <v>13</v>
      </c>
      <c r="N16">
        <v>0</v>
      </c>
      <c r="O16">
        <v>1.79</v>
      </c>
      <c r="P16">
        <v>5.71</v>
      </c>
      <c r="Q16">
        <v>2.12</v>
      </c>
      <c r="R16" t="s">
        <v>26</v>
      </c>
      <c r="S16" t="s">
        <v>27</v>
      </c>
      <c r="T16">
        <v>72703</v>
      </c>
      <c r="U16">
        <v>36.077359999999999</v>
      </c>
      <c r="V16">
        <v>-94.156915999999995</v>
      </c>
      <c r="W16" t="s">
        <v>28</v>
      </c>
      <c r="Y16" t="s">
        <v>29</v>
      </c>
      <c r="Z16" s="3">
        <f t="shared" si="0"/>
        <v>0.87362426190559384</v>
      </c>
      <c r="AA16" s="3">
        <f t="shared" si="1"/>
        <v>4.9648859229237272E-2</v>
      </c>
      <c r="AB16" s="3">
        <f t="shared" si="2"/>
        <v>5.5728311379756125E-2</v>
      </c>
      <c r="AC16" s="3">
        <f t="shared" si="3"/>
        <v>1.7958841410153383E-2</v>
      </c>
      <c r="AD16" s="3">
        <f t="shared" si="4"/>
        <v>2.5855141329792809E-3</v>
      </c>
      <c r="AE16" s="3">
        <f t="shared" si="5"/>
        <v>4.5421194228014393E-4</v>
      </c>
      <c r="AF16" s="3">
        <f t="shared" si="6"/>
        <v>0</v>
      </c>
    </row>
    <row r="17" spans="1:32">
      <c r="A17">
        <v>564</v>
      </c>
      <c r="B17" t="s">
        <v>25</v>
      </c>
      <c r="C17">
        <v>16</v>
      </c>
      <c r="D17" s="1">
        <v>42339</v>
      </c>
      <c r="E17">
        <v>0</v>
      </c>
      <c r="F17">
        <v>30561</v>
      </c>
      <c r="G17">
        <v>1.77</v>
      </c>
      <c r="H17">
        <v>26662</v>
      </c>
      <c r="I17">
        <v>1517</v>
      </c>
      <c r="J17">
        <v>1841</v>
      </c>
      <c r="K17">
        <v>426</v>
      </c>
      <c r="L17">
        <v>97</v>
      </c>
      <c r="M17">
        <v>17</v>
      </c>
      <c r="N17">
        <v>1</v>
      </c>
      <c r="O17">
        <v>1.73</v>
      </c>
      <c r="P17">
        <v>5.6</v>
      </c>
      <c r="Q17">
        <v>2.2400000000000002</v>
      </c>
      <c r="R17" t="s">
        <v>26</v>
      </c>
      <c r="S17" t="s">
        <v>27</v>
      </c>
      <c r="T17">
        <v>72703</v>
      </c>
      <c r="U17">
        <v>36.077359999999999</v>
      </c>
      <c r="V17">
        <v>-94.156915999999995</v>
      </c>
      <c r="W17" t="s">
        <v>28</v>
      </c>
      <c r="Y17" t="s">
        <v>29</v>
      </c>
      <c r="Z17" s="3">
        <f t="shared" si="0"/>
        <v>0.87241909623376201</v>
      </c>
      <c r="AA17" s="3">
        <f t="shared" si="1"/>
        <v>4.9638428061908969E-2</v>
      </c>
      <c r="AB17" s="3">
        <f t="shared" si="2"/>
        <v>6.0240175386931057E-2</v>
      </c>
      <c r="AC17" s="3">
        <f t="shared" si="3"/>
        <v>1.3939334445862374E-2</v>
      </c>
      <c r="AD17" s="3">
        <f t="shared" si="4"/>
        <v>3.1739799090343902E-3</v>
      </c>
      <c r="AE17" s="3">
        <f t="shared" si="5"/>
        <v>5.5626452014004779E-4</v>
      </c>
      <c r="AF17" s="3">
        <f t="shared" si="6"/>
        <v>3.2721442361179283E-5</v>
      </c>
    </row>
    <row r="18" spans="1:32">
      <c r="A18">
        <v>564</v>
      </c>
      <c r="B18" t="s">
        <v>25</v>
      </c>
      <c r="C18">
        <v>16</v>
      </c>
      <c r="D18" s="1">
        <v>42370</v>
      </c>
      <c r="E18">
        <v>0</v>
      </c>
      <c r="F18">
        <v>30577</v>
      </c>
      <c r="G18">
        <v>1.84</v>
      </c>
      <c r="H18">
        <v>26690</v>
      </c>
      <c r="I18">
        <v>1582</v>
      </c>
      <c r="J18">
        <v>1743</v>
      </c>
      <c r="K18">
        <v>412</v>
      </c>
      <c r="L18">
        <v>130</v>
      </c>
      <c r="M18">
        <v>15</v>
      </c>
      <c r="N18">
        <v>5</v>
      </c>
      <c r="O18">
        <v>1.96</v>
      </c>
      <c r="P18">
        <v>5.53</v>
      </c>
      <c r="Q18">
        <v>2.58</v>
      </c>
      <c r="R18" t="s">
        <v>26</v>
      </c>
      <c r="S18" t="s">
        <v>27</v>
      </c>
      <c r="T18">
        <v>72703</v>
      </c>
      <c r="U18">
        <v>36.077359999999999</v>
      </c>
      <c r="V18">
        <v>-94.156915999999995</v>
      </c>
      <c r="W18" t="s">
        <v>28</v>
      </c>
      <c r="Y18" t="s">
        <v>29</v>
      </c>
      <c r="Z18" s="3">
        <f t="shared" si="0"/>
        <v>0.87287830722438431</v>
      </c>
      <c r="AA18" s="3">
        <f t="shared" si="1"/>
        <v>5.1738234620793404E-2</v>
      </c>
      <c r="AB18" s="3">
        <f t="shared" si="2"/>
        <v>5.7003630179546717E-2</v>
      </c>
      <c r="AC18" s="3">
        <f t="shared" si="3"/>
        <v>1.3474179939169965E-2</v>
      </c>
      <c r="AD18" s="3">
        <f t="shared" si="4"/>
        <v>4.251561631291494E-3</v>
      </c>
      <c r="AE18" s="3">
        <f t="shared" si="5"/>
        <v>4.9056480361055698E-4</v>
      </c>
      <c r="AF18" s="3">
        <f t="shared" si="6"/>
        <v>1.6352160120351898E-4</v>
      </c>
    </row>
    <row r="19" spans="1:32">
      <c r="A19">
        <v>564</v>
      </c>
      <c r="B19" t="s">
        <v>25</v>
      </c>
      <c r="C19">
        <v>16</v>
      </c>
      <c r="D19" s="1">
        <v>42401</v>
      </c>
      <c r="E19">
        <v>0</v>
      </c>
      <c r="F19">
        <v>34586</v>
      </c>
      <c r="G19">
        <v>1.48</v>
      </c>
      <c r="H19">
        <v>30327</v>
      </c>
      <c r="I19">
        <v>1917</v>
      </c>
      <c r="J19">
        <v>1831</v>
      </c>
      <c r="K19">
        <v>331</v>
      </c>
      <c r="L19">
        <v>166</v>
      </c>
      <c r="M19">
        <v>10</v>
      </c>
      <c r="N19">
        <v>4</v>
      </c>
      <c r="O19">
        <v>2</v>
      </c>
      <c r="P19">
        <v>5.52</v>
      </c>
      <c r="Q19">
        <v>2</v>
      </c>
      <c r="R19" t="s">
        <v>26</v>
      </c>
      <c r="S19" t="s">
        <v>27</v>
      </c>
      <c r="T19">
        <v>72703</v>
      </c>
      <c r="U19">
        <v>36.077359999999999</v>
      </c>
      <c r="V19">
        <v>-94.156915999999995</v>
      </c>
      <c r="W19" t="s">
        <v>28</v>
      </c>
      <c r="Y19" t="s">
        <v>29</v>
      </c>
      <c r="Z19" s="3">
        <f t="shared" si="0"/>
        <v>0.8768576880818828</v>
      </c>
      <c r="AA19" s="3">
        <f t="shared" si="1"/>
        <v>5.5427051408084196E-2</v>
      </c>
      <c r="AB19" s="3">
        <f t="shared" si="2"/>
        <v>5.2940496154513385E-2</v>
      </c>
      <c r="AC19" s="3">
        <f t="shared" si="3"/>
        <v>9.5703463829295097E-3</v>
      </c>
      <c r="AD19" s="3">
        <f t="shared" si="4"/>
        <v>4.7996299080552826E-3</v>
      </c>
      <c r="AE19" s="3">
        <f t="shared" si="5"/>
        <v>2.891343318105592E-4</v>
      </c>
      <c r="AF19" s="3">
        <f t="shared" si="6"/>
        <v>1.1565373272422367E-4</v>
      </c>
    </row>
    <row r="20" spans="1:32">
      <c r="A20">
        <v>564</v>
      </c>
      <c r="B20" t="s">
        <v>25</v>
      </c>
      <c r="C20">
        <v>16</v>
      </c>
      <c r="D20" s="1">
        <v>42430</v>
      </c>
      <c r="E20">
        <v>0</v>
      </c>
      <c r="F20">
        <v>38644</v>
      </c>
      <c r="G20">
        <v>1.05</v>
      </c>
      <c r="H20">
        <v>34534</v>
      </c>
      <c r="I20">
        <v>1822</v>
      </c>
      <c r="J20">
        <v>1883</v>
      </c>
      <c r="K20">
        <v>315</v>
      </c>
      <c r="L20">
        <v>83</v>
      </c>
      <c r="M20">
        <v>4</v>
      </c>
      <c r="N20">
        <v>3</v>
      </c>
      <c r="O20">
        <v>1.84</v>
      </c>
      <c r="P20">
        <v>4.3</v>
      </c>
      <c r="Q20">
        <v>1.61</v>
      </c>
      <c r="R20" t="s">
        <v>26</v>
      </c>
      <c r="S20" t="s">
        <v>27</v>
      </c>
      <c r="T20">
        <v>72703</v>
      </c>
      <c r="U20">
        <v>36.077359999999999</v>
      </c>
      <c r="V20">
        <v>-94.156915999999995</v>
      </c>
      <c r="W20" t="s">
        <v>28</v>
      </c>
      <c r="Y20" t="s">
        <v>29</v>
      </c>
      <c r="Z20" s="3">
        <f t="shared" si="0"/>
        <v>0.8936445502535969</v>
      </c>
      <c r="AA20" s="3">
        <f t="shared" si="1"/>
        <v>4.7148328330400578E-2</v>
      </c>
      <c r="AB20" s="3">
        <f t="shared" si="2"/>
        <v>4.87268398716489E-2</v>
      </c>
      <c r="AC20" s="3">
        <f t="shared" si="3"/>
        <v>8.1513300900527899E-3</v>
      </c>
      <c r="AD20" s="3">
        <f t="shared" si="4"/>
        <v>2.1478107856329571E-3</v>
      </c>
      <c r="AE20" s="3">
        <f t="shared" si="5"/>
        <v>1.0350895352447987E-4</v>
      </c>
      <c r="AF20" s="3">
        <f t="shared" si="6"/>
        <v>7.7631715143359898E-5</v>
      </c>
    </row>
    <row r="21" spans="1:32">
      <c r="A21">
        <v>564</v>
      </c>
      <c r="B21" t="s">
        <v>25</v>
      </c>
      <c r="C21">
        <v>16</v>
      </c>
      <c r="D21" s="1">
        <v>42461</v>
      </c>
      <c r="E21">
        <v>0</v>
      </c>
      <c r="F21">
        <v>35384</v>
      </c>
      <c r="G21">
        <v>1.43</v>
      </c>
      <c r="H21">
        <v>31479</v>
      </c>
      <c r="I21">
        <v>1606</v>
      </c>
      <c r="J21">
        <v>1794</v>
      </c>
      <c r="K21">
        <v>390</v>
      </c>
      <c r="L21">
        <v>86</v>
      </c>
      <c r="M21">
        <v>9</v>
      </c>
      <c r="N21">
        <v>20</v>
      </c>
      <c r="O21">
        <v>1.99</v>
      </c>
      <c r="P21">
        <v>4.58</v>
      </c>
      <c r="Q21">
        <v>1.31</v>
      </c>
      <c r="R21" t="s">
        <v>26</v>
      </c>
      <c r="S21" t="s">
        <v>27</v>
      </c>
      <c r="T21">
        <v>72703</v>
      </c>
      <c r="U21">
        <v>36.077359999999999</v>
      </c>
      <c r="V21">
        <v>-94.156915999999995</v>
      </c>
      <c r="W21" t="s">
        <v>28</v>
      </c>
      <c r="Y21" t="s">
        <v>29</v>
      </c>
      <c r="Z21" s="3">
        <f t="shared" si="0"/>
        <v>0.88963938503278317</v>
      </c>
      <c r="AA21" s="3">
        <f t="shared" si="1"/>
        <v>4.5387745873841284E-2</v>
      </c>
      <c r="AB21" s="3">
        <f t="shared" si="2"/>
        <v>5.0700881754465292E-2</v>
      </c>
      <c r="AC21" s="3">
        <f t="shared" si="3"/>
        <v>1.1021930816188108E-2</v>
      </c>
      <c r="AD21" s="3">
        <f t="shared" si="4"/>
        <v>2.4304770517748135E-3</v>
      </c>
      <c r="AE21" s="3">
        <f t="shared" si="5"/>
        <v>2.5435224960434095E-4</v>
      </c>
      <c r="AF21" s="3">
        <f t="shared" si="6"/>
        <v>5.6522722134297993E-4</v>
      </c>
    </row>
    <row r="22" spans="1:32">
      <c r="A22">
        <v>564</v>
      </c>
      <c r="B22" t="s">
        <v>25</v>
      </c>
      <c r="C22">
        <v>16</v>
      </c>
      <c r="D22" s="1">
        <v>42491</v>
      </c>
      <c r="E22">
        <v>0</v>
      </c>
      <c r="F22">
        <v>33854</v>
      </c>
      <c r="G22">
        <v>1.39</v>
      </c>
      <c r="H22">
        <v>30055</v>
      </c>
      <c r="I22">
        <v>1608</v>
      </c>
      <c r="J22">
        <v>1720</v>
      </c>
      <c r="K22">
        <v>371</v>
      </c>
      <c r="L22">
        <v>85</v>
      </c>
      <c r="M22">
        <v>4</v>
      </c>
      <c r="N22">
        <v>11</v>
      </c>
      <c r="O22">
        <v>1.8</v>
      </c>
      <c r="P22">
        <v>4.42</v>
      </c>
      <c r="Q22">
        <v>1.52</v>
      </c>
      <c r="R22" t="s">
        <v>26</v>
      </c>
      <c r="S22" t="s">
        <v>27</v>
      </c>
      <c r="T22">
        <v>72703</v>
      </c>
      <c r="U22">
        <v>36.077359999999999</v>
      </c>
      <c r="V22">
        <v>-94.156915999999995</v>
      </c>
      <c r="W22" t="s">
        <v>28</v>
      </c>
      <c r="Y22" t="s">
        <v>29</v>
      </c>
      <c r="Z22" s="3">
        <f t="shared" si="0"/>
        <v>0.88778283216163523</v>
      </c>
      <c r="AA22" s="3">
        <f t="shared" si="1"/>
        <v>4.7498079990547643E-2</v>
      </c>
      <c r="AB22" s="3">
        <f t="shared" si="2"/>
        <v>5.0806403969988777E-2</v>
      </c>
      <c r="AC22" s="3">
        <f t="shared" si="3"/>
        <v>1.0958823181898742E-2</v>
      </c>
      <c r="AD22" s="3">
        <f t="shared" si="4"/>
        <v>2.5107815915401429E-3</v>
      </c>
      <c r="AE22" s="3">
        <f t="shared" si="5"/>
        <v>1.181544278371832E-4</v>
      </c>
      <c r="AF22" s="3">
        <f t="shared" si="6"/>
        <v>3.2492467655225382E-4</v>
      </c>
    </row>
    <row r="23" spans="1:32">
      <c r="A23">
        <v>564</v>
      </c>
      <c r="B23" t="s">
        <v>25</v>
      </c>
      <c r="C23">
        <v>16</v>
      </c>
      <c r="D23" s="1">
        <v>42522</v>
      </c>
      <c r="E23">
        <v>0</v>
      </c>
      <c r="F23">
        <v>35484</v>
      </c>
      <c r="G23">
        <v>1.56</v>
      </c>
      <c r="H23">
        <v>31414</v>
      </c>
      <c r="I23">
        <v>1929</v>
      </c>
      <c r="J23">
        <v>1589</v>
      </c>
      <c r="K23">
        <v>451</v>
      </c>
      <c r="L23">
        <v>84</v>
      </c>
      <c r="M23">
        <v>4</v>
      </c>
      <c r="N23">
        <v>13</v>
      </c>
      <c r="O23">
        <v>2.0499999999999998</v>
      </c>
      <c r="P23">
        <v>4.54</v>
      </c>
      <c r="Q23">
        <v>1.39</v>
      </c>
      <c r="R23" t="s">
        <v>26</v>
      </c>
      <c r="S23" t="s">
        <v>27</v>
      </c>
      <c r="T23">
        <v>72703</v>
      </c>
      <c r="U23">
        <v>36.077359999999999</v>
      </c>
      <c r="V23">
        <v>-94.156915999999995</v>
      </c>
      <c r="W23" t="s">
        <v>28</v>
      </c>
      <c r="Y23" t="s">
        <v>29</v>
      </c>
      <c r="Z23" s="3">
        <f t="shared" si="0"/>
        <v>0.88530041708939244</v>
      </c>
      <c r="AA23" s="3">
        <f t="shared" si="1"/>
        <v>5.4362529590801491E-2</v>
      </c>
      <c r="AB23" s="3">
        <f t="shared" si="2"/>
        <v>4.4780746251831809E-2</v>
      </c>
      <c r="AC23" s="3">
        <f t="shared" si="3"/>
        <v>1.2709953781986248E-2</v>
      </c>
      <c r="AD23" s="3">
        <f t="shared" si="4"/>
        <v>2.3672641190395673E-3</v>
      </c>
      <c r="AE23" s="3">
        <f t="shared" si="5"/>
        <v>1.1272686281140796E-4</v>
      </c>
      <c r="AF23" s="3">
        <f t="shared" si="6"/>
        <v>3.6636230413707589E-4</v>
      </c>
    </row>
    <row r="24" spans="1:32">
      <c r="A24">
        <v>564</v>
      </c>
      <c r="B24" t="s">
        <v>25</v>
      </c>
      <c r="C24">
        <v>16</v>
      </c>
      <c r="D24" s="1">
        <v>42552</v>
      </c>
      <c r="E24">
        <v>0</v>
      </c>
      <c r="F24">
        <v>30274</v>
      </c>
      <c r="G24">
        <v>1.69</v>
      </c>
      <c r="H24">
        <v>26737</v>
      </c>
      <c r="I24">
        <v>1599</v>
      </c>
      <c r="J24">
        <v>1426</v>
      </c>
      <c r="K24">
        <v>421</v>
      </c>
      <c r="L24">
        <v>73</v>
      </c>
      <c r="M24">
        <v>13</v>
      </c>
      <c r="N24">
        <v>5</v>
      </c>
      <c r="O24">
        <v>1.98</v>
      </c>
      <c r="P24">
        <v>5.04</v>
      </c>
      <c r="Q24">
        <v>1.68</v>
      </c>
      <c r="R24" t="s">
        <v>26</v>
      </c>
      <c r="S24" t="s">
        <v>27</v>
      </c>
      <c r="T24">
        <v>72703</v>
      </c>
      <c r="U24">
        <v>36.077359999999999</v>
      </c>
      <c r="V24">
        <v>-94.156915999999995</v>
      </c>
      <c r="W24" t="s">
        <v>28</v>
      </c>
      <c r="Y24" t="s">
        <v>29</v>
      </c>
      <c r="Z24" s="3">
        <f t="shared" si="0"/>
        <v>0.8831670740569465</v>
      </c>
      <c r="AA24" s="3">
        <f t="shared" si="1"/>
        <v>5.2817599260091171E-2</v>
      </c>
      <c r="AB24" s="3">
        <f t="shared" si="2"/>
        <v>4.710312479355222E-2</v>
      </c>
      <c r="AC24" s="3">
        <f t="shared" si="3"/>
        <v>1.3906322256721939E-2</v>
      </c>
      <c r="AD24" s="3">
        <f t="shared" si="4"/>
        <v>2.4113100350135431E-3</v>
      </c>
      <c r="AE24" s="3">
        <f t="shared" si="5"/>
        <v>4.2941137609830217E-4</v>
      </c>
      <c r="AF24" s="3">
        <f t="shared" si="6"/>
        <v>1.6515822157627007E-4</v>
      </c>
    </row>
    <row r="25" spans="1:32">
      <c r="A25">
        <v>564</v>
      </c>
      <c r="B25" t="s">
        <v>25</v>
      </c>
      <c r="C25">
        <v>16</v>
      </c>
      <c r="D25" s="1">
        <v>42583</v>
      </c>
      <c r="E25">
        <v>0</v>
      </c>
      <c r="F25">
        <v>35956</v>
      </c>
      <c r="G25">
        <v>1.97</v>
      </c>
      <c r="H25">
        <v>31357</v>
      </c>
      <c r="I25">
        <v>1985</v>
      </c>
      <c r="J25">
        <v>1904</v>
      </c>
      <c r="K25">
        <v>588</v>
      </c>
      <c r="L25">
        <v>112</v>
      </c>
      <c r="M25">
        <v>6</v>
      </c>
      <c r="N25">
        <v>4</v>
      </c>
      <c r="O25">
        <v>2.33</v>
      </c>
      <c r="P25">
        <v>5.16</v>
      </c>
      <c r="Q25">
        <v>1.94</v>
      </c>
      <c r="R25" t="s">
        <v>26</v>
      </c>
      <c r="S25" t="s">
        <v>27</v>
      </c>
      <c r="T25">
        <v>72703</v>
      </c>
      <c r="U25">
        <v>36.077359999999999</v>
      </c>
      <c r="V25">
        <v>-94.156915999999995</v>
      </c>
      <c r="W25" t="s">
        <v>28</v>
      </c>
      <c r="Y25" t="s">
        <v>29</v>
      </c>
      <c r="Z25" s="3">
        <f t="shared" si="0"/>
        <v>0.87209367004116145</v>
      </c>
      <c r="AA25" s="3">
        <f t="shared" si="1"/>
        <v>5.5206363332962513E-2</v>
      </c>
      <c r="AB25" s="3">
        <f t="shared" si="2"/>
        <v>5.2953609967738346E-2</v>
      </c>
      <c r="AC25" s="3">
        <f t="shared" si="3"/>
        <v>1.635332072533096E-2</v>
      </c>
      <c r="AD25" s="3">
        <f t="shared" si="4"/>
        <v>3.1149182333963733E-3</v>
      </c>
      <c r="AE25" s="3">
        <f t="shared" si="5"/>
        <v>1.6687061964623429E-4</v>
      </c>
      <c r="AF25" s="3">
        <f t="shared" si="6"/>
        <v>1.1124707976415619E-4</v>
      </c>
    </row>
    <row r="26" spans="1:32">
      <c r="A26">
        <v>564</v>
      </c>
      <c r="B26" t="s">
        <v>25</v>
      </c>
      <c r="C26">
        <v>16</v>
      </c>
      <c r="D26" s="1">
        <v>42614</v>
      </c>
      <c r="E26">
        <v>0</v>
      </c>
      <c r="F26">
        <v>32253</v>
      </c>
      <c r="G26">
        <v>2</v>
      </c>
      <c r="H26">
        <v>28437</v>
      </c>
      <c r="I26">
        <v>1682</v>
      </c>
      <c r="J26">
        <v>1490</v>
      </c>
      <c r="K26">
        <v>547</v>
      </c>
      <c r="L26">
        <v>87</v>
      </c>
      <c r="M26">
        <v>6</v>
      </c>
      <c r="N26">
        <v>4</v>
      </c>
      <c r="O26">
        <v>1.82</v>
      </c>
      <c r="P26">
        <v>4.8899999999999997</v>
      </c>
      <c r="Q26">
        <v>2.61</v>
      </c>
      <c r="R26" t="s">
        <v>26</v>
      </c>
      <c r="S26" t="s">
        <v>27</v>
      </c>
      <c r="T26">
        <v>72703</v>
      </c>
      <c r="U26">
        <v>36.077359999999999</v>
      </c>
      <c r="V26">
        <v>-94.156915999999995</v>
      </c>
      <c r="W26" t="s">
        <v>28</v>
      </c>
      <c r="Y26" t="s">
        <v>29</v>
      </c>
      <c r="Z26" s="3">
        <f t="shared" si="0"/>
        <v>0.88168542461166399</v>
      </c>
      <c r="AA26" s="3">
        <f t="shared" si="1"/>
        <v>5.2150187579449975E-2</v>
      </c>
      <c r="AB26" s="3">
        <f t="shared" si="2"/>
        <v>4.6197252968716088E-2</v>
      </c>
      <c r="AC26" s="3">
        <f t="shared" si="3"/>
        <v>1.6959662667038727E-2</v>
      </c>
      <c r="AD26" s="3">
        <f t="shared" si="4"/>
        <v>2.6974234954887919E-3</v>
      </c>
      <c r="AE26" s="3">
        <f t="shared" si="5"/>
        <v>1.8602920658543392E-4</v>
      </c>
      <c r="AF26" s="3">
        <f t="shared" si="6"/>
        <v>1.2401947105695595E-4</v>
      </c>
    </row>
    <row r="27" spans="1:32">
      <c r="A27">
        <v>564</v>
      </c>
      <c r="B27" t="s">
        <v>25</v>
      </c>
      <c r="C27">
        <v>16</v>
      </c>
      <c r="D27" s="1">
        <v>42644</v>
      </c>
      <c r="E27">
        <v>0</v>
      </c>
      <c r="F27">
        <v>31024</v>
      </c>
      <c r="G27">
        <v>1.58</v>
      </c>
      <c r="H27">
        <v>27765</v>
      </c>
      <c r="I27">
        <v>1329</v>
      </c>
      <c r="J27">
        <v>1441</v>
      </c>
      <c r="K27">
        <v>403</v>
      </c>
      <c r="L27">
        <v>80</v>
      </c>
      <c r="M27">
        <v>4</v>
      </c>
      <c r="N27">
        <v>2</v>
      </c>
      <c r="O27">
        <v>1.71</v>
      </c>
      <c r="P27">
        <v>4.4800000000000004</v>
      </c>
      <c r="Q27">
        <v>1.62</v>
      </c>
      <c r="R27" t="s">
        <v>26</v>
      </c>
      <c r="S27" t="s">
        <v>27</v>
      </c>
      <c r="T27">
        <v>72703</v>
      </c>
      <c r="U27">
        <v>36.077359999999999</v>
      </c>
      <c r="V27">
        <v>-94.156915999999995</v>
      </c>
      <c r="W27" t="s">
        <v>28</v>
      </c>
      <c r="Y27" t="s">
        <v>29</v>
      </c>
      <c r="Z27" s="3">
        <f t="shared" si="0"/>
        <v>0.89495229499742135</v>
      </c>
      <c r="AA27" s="3">
        <f t="shared" si="1"/>
        <v>4.2837802991232597E-2</v>
      </c>
      <c r="AB27" s="3">
        <f t="shared" si="2"/>
        <v>4.644791129448169E-2</v>
      </c>
      <c r="AC27" s="3">
        <f t="shared" si="3"/>
        <v>1.2989943269726663E-2</v>
      </c>
      <c r="AD27" s="3">
        <f t="shared" si="4"/>
        <v>2.5786487880350697E-3</v>
      </c>
      <c r="AE27" s="3">
        <f t="shared" si="5"/>
        <v>1.2893243940175349E-4</v>
      </c>
      <c r="AF27" s="3">
        <f t="shared" si="6"/>
        <v>6.4466219700876743E-5</v>
      </c>
    </row>
    <row r="28" spans="1:32">
      <c r="A28">
        <v>564</v>
      </c>
      <c r="B28" t="s">
        <v>25</v>
      </c>
      <c r="C28">
        <v>16</v>
      </c>
      <c r="D28" s="1">
        <v>42675</v>
      </c>
      <c r="E28">
        <v>0</v>
      </c>
      <c r="F28">
        <v>29434</v>
      </c>
      <c r="G28">
        <v>1.5</v>
      </c>
      <c r="H28">
        <v>26498</v>
      </c>
      <c r="I28">
        <v>1300</v>
      </c>
      <c r="J28">
        <v>1195</v>
      </c>
      <c r="K28">
        <v>351</v>
      </c>
      <c r="L28">
        <v>76</v>
      </c>
      <c r="M28">
        <v>11</v>
      </c>
      <c r="N28">
        <v>3</v>
      </c>
      <c r="O28">
        <v>1.62</v>
      </c>
      <c r="P28">
        <v>4.4000000000000004</v>
      </c>
      <c r="Q28">
        <v>1.03</v>
      </c>
      <c r="R28" t="s">
        <v>26</v>
      </c>
      <c r="S28" t="s">
        <v>27</v>
      </c>
      <c r="T28">
        <v>72703</v>
      </c>
      <c r="U28">
        <v>36.077359999999999</v>
      </c>
      <c r="V28">
        <v>-94.156915999999995</v>
      </c>
      <c r="W28" t="s">
        <v>28</v>
      </c>
      <c r="Y28" t="s">
        <v>29</v>
      </c>
      <c r="Z28" s="3">
        <f t="shared" si="0"/>
        <v>0.90025140993408981</v>
      </c>
      <c r="AA28" s="3">
        <f t="shared" si="1"/>
        <v>4.4166610042807634E-2</v>
      </c>
      <c r="AB28" s="3">
        <f t="shared" si="2"/>
        <v>4.0599306923965482E-2</v>
      </c>
      <c r="AC28" s="3">
        <f t="shared" si="3"/>
        <v>1.1924984711558062E-2</v>
      </c>
      <c r="AD28" s="3">
        <f t="shared" si="4"/>
        <v>2.5820479717333696E-3</v>
      </c>
      <c r="AE28" s="3">
        <f t="shared" si="5"/>
        <v>3.7371746959298768E-4</v>
      </c>
      <c r="AF28" s="3">
        <f t="shared" si="6"/>
        <v>1.01922946252633E-4</v>
      </c>
    </row>
    <row r="29" spans="1:32">
      <c r="A29">
        <v>564</v>
      </c>
      <c r="B29" t="s">
        <v>25</v>
      </c>
      <c r="C29">
        <v>16</v>
      </c>
      <c r="D29" s="1">
        <v>42705</v>
      </c>
      <c r="E29">
        <v>0</v>
      </c>
      <c r="F29">
        <v>28314</v>
      </c>
      <c r="G29">
        <v>1.35</v>
      </c>
      <c r="H29">
        <v>25711</v>
      </c>
      <c r="I29">
        <v>1195</v>
      </c>
      <c r="J29">
        <v>1027</v>
      </c>
      <c r="K29">
        <v>327</v>
      </c>
      <c r="L29">
        <v>44</v>
      </c>
      <c r="M29">
        <v>6</v>
      </c>
      <c r="N29">
        <v>4</v>
      </c>
      <c r="O29">
        <v>1.3</v>
      </c>
      <c r="P29">
        <v>4.22</v>
      </c>
      <c r="Q29">
        <v>0.78</v>
      </c>
      <c r="R29" t="s">
        <v>26</v>
      </c>
      <c r="S29" t="s">
        <v>27</v>
      </c>
      <c r="T29">
        <v>72703</v>
      </c>
      <c r="U29">
        <v>36.077359999999999</v>
      </c>
      <c r="V29">
        <v>-94.156915999999995</v>
      </c>
      <c r="W29" t="s">
        <v>28</v>
      </c>
      <c r="Y29" t="s">
        <v>29</v>
      </c>
      <c r="Z29" s="3">
        <f t="shared" si="0"/>
        <v>0.90806668079395347</v>
      </c>
      <c r="AA29" s="3">
        <f t="shared" si="1"/>
        <v>4.220526947799675E-2</v>
      </c>
      <c r="AB29" s="3">
        <f t="shared" si="2"/>
        <v>3.627180899908173E-2</v>
      </c>
      <c r="AC29" s="3">
        <f t="shared" si="3"/>
        <v>1.1549057003602458E-2</v>
      </c>
      <c r="AD29" s="3">
        <f t="shared" si="4"/>
        <v>1.554001554001554E-3</v>
      </c>
      <c r="AE29" s="3">
        <f t="shared" si="5"/>
        <v>2.1190930281839374E-4</v>
      </c>
      <c r="AF29" s="3">
        <f t="shared" si="6"/>
        <v>1.4127286854559581E-4</v>
      </c>
    </row>
    <row r="30" spans="1:32">
      <c r="A30">
        <v>598</v>
      </c>
      <c r="B30" t="s">
        <v>30</v>
      </c>
      <c r="C30">
        <v>16</v>
      </c>
      <c r="D30" s="1">
        <v>41883</v>
      </c>
      <c r="E30">
        <v>1</v>
      </c>
      <c r="F30">
        <v>44841</v>
      </c>
      <c r="G30">
        <v>2.19</v>
      </c>
      <c r="I30">
        <v>42506</v>
      </c>
      <c r="J30">
        <v>1355</v>
      </c>
      <c r="K30">
        <v>784</v>
      </c>
      <c r="L30">
        <v>133</v>
      </c>
      <c r="M30">
        <v>39</v>
      </c>
      <c r="N30">
        <v>24</v>
      </c>
      <c r="O30">
        <v>4.55</v>
      </c>
      <c r="P30">
        <v>2.5299999999999998</v>
      </c>
      <c r="Q30">
        <v>4.4000000000000004</v>
      </c>
      <c r="R30" t="s">
        <v>26</v>
      </c>
      <c r="S30" t="s">
        <v>31</v>
      </c>
      <c r="T30" t="s">
        <v>32</v>
      </c>
      <c r="U30">
        <v>34.745081999999996</v>
      </c>
      <c r="V30">
        <v>-92.321860000000001</v>
      </c>
      <c r="W30" t="s">
        <v>33</v>
      </c>
      <c r="Y30" t="s">
        <v>34</v>
      </c>
      <c r="Z30" s="3">
        <f t="shared" si="0"/>
        <v>0</v>
      </c>
      <c r="AA30" s="3">
        <f t="shared" si="1"/>
        <v>0.94792712026939629</v>
      </c>
      <c r="AB30" s="3">
        <f t="shared" si="2"/>
        <v>3.0217880957159743E-2</v>
      </c>
      <c r="AC30" s="3">
        <f t="shared" si="3"/>
        <v>1.7483999018755157E-2</v>
      </c>
      <c r="AD30" s="3">
        <f t="shared" si="4"/>
        <v>2.9660355478245354E-3</v>
      </c>
      <c r="AE30" s="3">
        <f t="shared" si="5"/>
        <v>8.6973974710644281E-4</v>
      </c>
      <c r="AF30" s="3">
        <f t="shared" si="6"/>
        <v>5.3522445975781098E-4</v>
      </c>
    </row>
    <row r="31" spans="1:32">
      <c r="A31">
        <v>598</v>
      </c>
      <c r="B31" t="s">
        <v>30</v>
      </c>
      <c r="C31">
        <v>16</v>
      </c>
      <c r="D31" s="1">
        <v>41913</v>
      </c>
      <c r="E31">
        <v>1</v>
      </c>
      <c r="F31">
        <v>46527</v>
      </c>
      <c r="G31">
        <v>1.78</v>
      </c>
      <c r="I31">
        <v>43925</v>
      </c>
      <c r="J31">
        <v>1776</v>
      </c>
      <c r="K31">
        <v>639</v>
      </c>
      <c r="L31">
        <v>160</v>
      </c>
      <c r="M31">
        <v>22</v>
      </c>
      <c r="N31">
        <v>5</v>
      </c>
      <c r="O31">
        <v>4.5599999999999996</v>
      </c>
      <c r="P31">
        <v>2.48</v>
      </c>
      <c r="Q31">
        <v>3.98</v>
      </c>
      <c r="R31" t="s">
        <v>26</v>
      </c>
      <c r="S31" t="s">
        <v>31</v>
      </c>
      <c r="T31" t="s">
        <v>32</v>
      </c>
      <c r="U31">
        <v>34.745081999999996</v>
      </c>
      <c r="V31">
        <v>-92.321860000000001</v>
      </c>
      <c r="W31" t="s">
        <v>33</v>
      </c>
      <c r="Y31" t="s">
        <v>34</v>
      </c>
      <c r="Z31" s="3">
        <f t="shared" si="0"/>
        <v>0</v>
      </c>
      <c r="AA31" s="3">
        <f t="shared" si="1"/>
        <v>0.94407548305285105</v>
      </c>
      <c r="AB31" s="3">
        <f t="shared" si="2"/>
        <v>3.8171384357469855E-2</v>
      </c>
      <c r="AC31" s="3">
        <f t="shared" si="3"/>
        <v>1.3733960925913986E-2</v>
      </c>
      <c r="AD31" s="3">
        <f t="shared" si="4"/>
        <v>3.4388634556279151E-3</v>
      </c>
      <c r="AE31" s="3">
        <f t="shared" si="5"/>
        <v>4.728437251488383E-4</v>
      </c>
      <c r="AF31" s="3">
        <f t="shared" si="6"/>
        <v>1.0746448298837235E-4</v>
      </c>
    </row>
    <row r="32" spans="1:32">
      <c r="A32">
        <v>598</v>
      </c>
      <c r="B32" t="s">
        <v>30</v>
      </c>
      <c r="C32">
        <v>16</v>
      </c>
      <c r="D32" s="1">
        <v>41944</v>
      </c>
      <c r="E32">
        <v>1</v>
      </c>
      <c r="F32">
        <v>37044</v>
      </c>
      <c r="G32">
        <v>1.99</v>
      </c>
      <c r="I32">
        <v>34730</v>
      </c>
      <c r="J32">
        <v>1576</v>
      </c>
      <c r="K32">
        <v>519</v>
      </c>
      <c r="L32">
        <v>200</v>
      </c>
      <c r="M32">
        <v>19</v>
      </c>
      <c r="N32">
        <v>0</v>
      </c>
      <c r="O32">
        <v>4.9400000000000004</v>
      </c>
      <c r="P32">
        <v>3.13</v>
      </c>
      <c r="Q32">
        <v>4.33</v>
      </c>
      <c r="R32" t="s">
        <v>26</v>
      </c>
      <c r="S32" t="s">
        <v>31</v>
      </c>
      <c r="T32" t="s">
        <v>32</v>
      </c>
      <c r="U32">
        <v>34.745081999999996</v>
      </c>
      <c r="V32">
        <v>-92.321860000000001</v>
      </c>
      <c r="W32" t="s">
        <v>33</v>
      </c>
      <c r="Y32" t="s">
        <v>34</v>
      </c>
      <c r="Z32" s="3">
        <f t="shared" si="0"/>
        <v>0</v>
      </c>
      <c r="AA32" s="3">
        <f t="shared" si="1"/>
        <v>0.93753374365619269</v>
      </c>
      <c r="AB32" s="3">
        <f t="shared" si="2"/>
        <v>4.2544001727675196E-2</v>
      </c>
      <c r="AC32" s="3">
        <f t="shared" si="3"/>
        <v>1.4010366051182378E-2</v>
      </c>
      <c r="AD32" s="3">
        <f t="shared" si="4"/>
        <v>5.3989849908217258E-3</v>
      </c>
      <c r="AE32" s="3">
        <f t="shared" si="5"/>
        <v>5.1290357412806388E-4</v>
      </c>
      <c r="AF32" s="3">
        <f t="shared" si="6"/>
        <v>0</v>
      </c>
    </row>
    <row r="33" spans="1:32">
      <c r="A33">
        <v>598</v>
      </c>
      <c r="B33" t="s">
        <v>30</v>
      </c>
      <c r="C33">
        <v>16</v>
      </c>
      <c r="D33" s="1">
        <v>41974</v>
      </c>
      <c r="E33">
        <v>1</v>
      </c>
      <c r="F33">
        <v>42172</v>
      </c>
      <c r="G33">
        <v>2.36</v>
      </c>
      <c r="I33">
        <v>39311</v>
      </c>
      <c r="J33">
        <v>1866</v>
      </c>
      <c r="K33">
        <v>786</v>
      </c>
      <c r="L33">
        <v>189</v>
      </c>
      <c r="M33">
        <v>18</v>
      </c>
      <c r="N33">
        <v>2</v>
      </c>
      <c r="O33">
        <v>5.33</v>
      </c>
      <c r="P33">
        <v>2.9</v>
      </c>
      <c r="Q33">
        <v>5.3</v>
      </c>
      <c r="R33" t="s">
        <v>26</v>
      </c>
      <c r="S33" t="s">
        <v>31</v>
      </c>
      <c r="T33" t="s">
        <v>32</v>
      </c>
      <c r="U33">
        <v>34.745081999999996</v>
      </c>
      <c r="V33">
        <v>-92.321860000000001</v>
      </c>
      <c r="W33" t="s">
        <v>33</v>
      </c>
      <c r="Y33" t="s">
        <v>34</v>
      </c>
      <c r="Z33" s="3">
        <f t="shared" si="0"/>
        <v>0</v>
      </c>
      <c r="AA33" s="3">
        <f t="shared" si="1"/>
        <v>0.93215877833633687</v>
      </c>
      <c r="AB33" s="3">
        <f t="shared" si="2"/>
        <v>4.4247367921843875E-2</v>
      </c>
      <c r="AC33" s="3">
        <f t="shared" si="3"/>
        <v>1.8637958835246136E-2</v>
      </c>
      <c r="AD33" s="3">
        <f t="shared" si="4"/>
        <v>4.4816465901546046E-3</v>
      </c>
      <c r="AE33" s="3">
        <f t="shared" si="5"/>
        <v>4.2682348477662905E-4</v>
      </c>
      <c r="AF33" s="3">
        <f t="shared" si="6"/>
        <v>4.7424831641847671E-5</v>
      </c>
    </row>
    <row r="34" spans="1:32">
      <c r="A34">
        <v>598</v>
      </c>
      <c r="B34" t="s">
        <v>30</v>
      </c>
      <c r="C34">
        <v>16</v>
      </c>
      <c r="D34" s="1">
        <v>42005</v>
      </c>
      <c r="E34">
        <v>1</v>
      </c>
      <c r="F34">
        <v>42495</v>
      </c>
      <c r="G34">
        <v>2.67</v>
      </c>
      <c r="I34">
        <v>39450</v>
      </c>
      <c r="J34">
        <v>1912</v>
      </c>
      <c r="K34">
        <v>862</v>
      </c>
      <c r="L34">
        <v>196</v>
      </c>
      <c r="M34">
        <v>50</v>
      </c>
      <c r="N34">
        <v>25</v>
      </c>
      <c r="O34">
        <v>6.77</v>
      </c>
      <c r="P34">
        <v>3.14</v>
      </c>
      <c r="Q34">
        <v>5.42</v>
      </c>
      <c r="R34" t="s">
        <v>26</v>
      </c>
      <c r="S34" t="s">
        <v>31</v>
      </c>
      <c r="T34" t="s">
        <v>32</v>
      </c>
      <c r="U34">
        <v>34.745081999999996</v>
      </c>
      <c r="V34">
        <v>-92.321860000000001</v>
      </c>
      <c r="W34" t="s">
        <v>33</v>
      </c>
      <c r="Y34" t="s">
        <v>34</v>
      </c>
      <c r="Z34" s="3">
        <f t="shared" si="0"/>
        <v>0</v>
      </c>
      <c r="AA34" s="3">
        <f t="shared" si="1"/>
        <v>0.92834451111895522</v>
      </c>
      <c r="AB34" s="3">
        <f t="shared" si="2"/>
        <v>4.4993528650429465E-2</v>
      </c>
      <c r="AC34" s="3">
        <f t="shared" si="3"/>
        <v>2.0284739381103659E-2</v>
      </c>
      <c r="AD34" s="3">
        <f t="shared" si="4"/>
        <v>4.6123073302741496E-3</v>
      </c>
      <c r="AE34" s="3">
        <f t="shared" si="5"/>
        <v>1.1766090128250382E-3</v>
      </c>
      <c r="AF34" s="3">
        <f t="shared" si="6"/>
        <v>5.8830450641251912E-4</v>
      </c>
    </row>
    <row r="35" spans="1:32">
      <c r="A35">
        <v>598</v>
      </c>
      <c r="B35" t="s">
        <v>30</v>
      </c>
      <c r="C35">
        <v>16</v>
      </c>
      <c r="D35" s="1">
        <v>42036</v>
      </c>
      <c r="E35">
        <v>1</v>
      </c>
      <c r="F35">
        <v>35393</v>
      </c>
      <c r="G35">
        <v>1.69</v>
      </c>
      <c r="I35">
        <v>33264</v>
      </c>
      <c r="J35">
        <v>1532</v>
      </c>
      <c r="K35">
        <v>416</v>
      </c>
      <c r="L35">
        <v>135</v>
      </c>
      <c r="M35">
        <v>27</v>
      </c>
      <c r="N35">
        <v>19</v>
      </c>
      <c r="O35">
        <v>4.99</v>
      </c>
      <c r="P35">
        <v>2.95</v>
      </c>
      <c r="Q35">
        <v>4.22</v>
      </c>
      <c r="R35" t="s">
        <v>26</v>
      </c>
      <c r="S35" t="s">
        <v>31</v>
      </c>
      <c r="T35" t="s">
        <v>32</v>
      </c>
      <c r="U35">
        <v>34.745081999999996</v>
      </c>
      <c r="V35">
        <v>-92.321860000000001</v>
      </c>
      <c r="W35" t="s">
        <v>33</v>
      </c>
      <c r="Y35" t="s">
        <v>34</v>
      </c>
      <c r="Z35" s="3">
        <f t="shared" si="0"/>
        <v>0</v>
      </c>
      <c r="AA35" s="3">
        <f t="shared" si="1"/>
        <v>0.93984686237391579</v>
      </c>
      <c r="AB35" s="3">
        <f t="shared" si="2"/>
        <v>4.3285395417172884E-2</v>
      </c>
      <c r="AC35" s="3">
        <f t="shared" si="3"/>
        <v>1.1753736614584806E-2</v>
      </c>
      <c r="AD35" s="3">
        <f t="shared" si="4"/>
        <v>3.8143135648292035E-3</v>
      </c>
      <c r="AE35" s="3">
        <f t="shared" si="5"/>
        <v>7.6286271296584066E-4</v>
      </c>
      <c r="AF35" s="3">
        <f t="shared" si="6"/>
        <v>5.3682931653151753E-4</v>
      </c>
    </row>
    <row r="36" spans="1:32">
      <c r="A36">
        <v>598</v>
      </c>
      <c r="B36" t="s">
        <v>30</v>
      </c>
      <c r="C36">
        <v>16</v>
      </c>
      <c r="D36" s="1">
        <v>42064</v>
      </c>
      <c r="E36">
        <v>1</v>
      </c>
      <c r="F36">
        <v>41776</v>
      </c>
      <c r="G36">
        <v>1.84</v>
      </c>
      <c r="I36">
        <v>38925</v>
      </c>
      <c r="J36">
        <v>2084</v>
      </c>
      <c r="K36">
        <v>659</v>
      </c>
      <c r="L36">
        <v>68</v>
      </c>
      <c r="M36">
        <v>30</v>
      </c>
      <c r="N36">
        <v>10</v>
      </c>
      <c r="O36">
        <v>5.08</v>
      </c>
      <c r="P36">
        <v>2.91</v>
      </c>
      <c r="Q36">
        <v>4.8099999999999996</v>
      </c>
      <c r="R36" t="s">
        <v>26</v>
      </c>
      <c r="S36" t="s">
        <v>31</v>
      </c>
      <c r="T36" t="s">
        <v>32</v>
      </c>
      <c r="U36">
        <v>34.745081999999996</v>
      </c>
      <c r="V36">
        <v>-92.321860000000001</v>
      </c>
      <c r="W36" t="s">
        <v>33</v>
      </c>
      <c r="Y36" t="s">
        <v>34</v>
      </c>
      <c r="Z36" s="3">
        <f t="shared" si="0"/>
        <v>0</v>
      </c>
      <c r="AA36" s="3">
        <f t="shared" si="1"/>
        <v>0.93175507468402907</v>
      </c>
      <c r="AB36" s="3">
        <f t="shared" si="2"/>
        <v>4.9885101493680584E-2</v>
      </c>
      <c r="AC36" s="3">
        <f t="shared" si="3"/>
        <v>1.5774607430103407E-2</v>
      </c>
      <c r="AD36" s="3">
        <f t="shared" si="4"/>
        <v>1.6277288395250861E-3</v>
      </c>
      <c r="AE36" s="3">
        <f t="shared" si="5"/>
        <v>7.1811566449636155E-4</v>
      </c>
      <c r="AF36" s="3">
        <f t="shared" si="6"/>
        <v>2.3937188816545386E-4</v>
      </c>
    </row>
    <row r="37" spans="1:32">
      <c r="A37">
        <v>598</v>
      </c>
      <c r="B37" t="s">
        <v>30</v>
      </c>
      <c r="C37">
        <v>16</v>
      </c>
      <c r="D37" s="1">
        <v>42095</v>
      </c>
      <c r="E37">
        <v>1</v>
      </c>
      <c r="F37">
        <v>47359</v>
      </c>
      <c r="G37">
        <v>1.74</v>
      </c>
      <c r="H37">
        <v>41573</v>
      </c>
      <c r="I37">
        <v>2594</v>
      </c>
      <c r="J37">
        <v>2370</v>
      </c>
      <c r="K37">
        <v>727</v>
      </c>
      <c r="L37">
        <v>76</v>
      </c>
      <c r="M37">
        <v>14</v>
      </c>
      <c r="N37">
        <v>5</v>
      </c>
      <c r="O37">
        <v>4.74</v>
      </c>
      <c r="P37">
        <v>3.11</v>
      </c>
      <c r="Q37">
        <v>4.01</v>
      </c>
      <c r="R37" t="s">
        <v>26</v>
      </c>
      <c r="S37" t="s">
        <v>31</v>
      </c>
      <c r="T37" t="s">
        <v>32</v>
      </c>
      <c r="U37">
        <v>34.745081999999996</v>
      </c>
      <c r="V37">
        <v>-92.321860000000001</v>
      </c>
      <c r="W37" t="s">
        <v>33</v>
      </c>
      <c r="Y37" t="s">
        <v>34</v>
      </c>
      <c r="Z37" s="3">
        <f t="shared" si="0"/>
        <v>0.8778268122215418</v>
      </c>
      <c r="AA37" s="3">
        <f t="shared" si="1"/>
        <v>5.4773115986401742E-2</v>
      </c>
      <c r="AB37" s="3">
        <f t="shared" si="2"/>
        <v>5.0043286386959186E-2</v>
      </c>
      <c r="AC37" s="3">
        <f t="shared" si="3"/>
        <v>1.535083088747651E-2</v>
      </c>
      <c r="AD37" s="3">
        <f t="shared" si="4"/>
        <v>1.6047636140965815E-3</v>
      </c>
      <c r="AE37" s="3">
        <f t="shared" si="5"/>
        <v>2.9561434996515975E-4</v>
      </c>
      <c r="AF37" s="3">
        <f t="shared" si="6"/>
        <v>1.0557655355898562E-4</v>
      </c>
    </row>
    <row r="38" spans="1:32">
      <c r="A38">
        <v>598</v>
      </c>
      <c r="B38" t="s">
        <v>30</v>
      </c>
      <c r="C38">
        <v>16</v>
      </c>
      <c r="D38" s="1">
        <v>42125</v>
      </c>
      <c r="E38">
        <v>1</v>
      </c>
      <c r="F38">
        <v>41760</v>
      </c>
      <c r="G38">
        <v>1.65</v>
      </c>
      <c r="H38">
        <v>36380</v>
      </c>
      <c r="I38">
        <v>2476</v>
      </c>
      <c r="J38">
        <v>2213</v>
      </c>
      <c r="K38">
        <v>621</v>
      </c>
      <c r="L38">
        <v>64</v>
      </c>
      <c r="M38">
        <v>6</v>
      </c>
      <c r="N38">
        <v>0</v>
      </c>
      <c r="O38">
        <v>4.53</v>
      </c>
      <c r="P38">
        <v>3.71</v>
      </c>
      <c r="Q38">
        <v>3.35</v>
      </c>
      <c r="R38" t="s">
        <v>26</v>
      </c>
      <c r="S38" t="s">
        <v>31</v>
      </c>
      <c r="T38" t="s">
        <v>32</v>
      </c>
      <c r="U38">
        <v>34.745081999999996</v>
      </c>
      <c r="V38">
        <v>-92.321860000000001</v>
      </c>
      <c r="W38" t="s">
        <v>33</v>
      </c>
      <c r="Y38" t="s">
        <v>34</v>
      </c>
      <c r="Z38" s="3">
        <f t="shared" si="0"/>
        <v>0.87116858237547889</v>
      </c>
      <c r="AA38" s="3">
        <f t="shared" si="1"/>
        <v>5.9291187739463604E-2</v>
      </c>
      <c r="AB38" s="3">
        <f t="shared" si="2"/>
        <v>5.2993295019157088E-2</v>
      </c>
      <c r="AC38" s="3">
        <f t="shared" si="3"/>
        <v>1.4870689655172414E-2</v>
      </c>
      <c r="AD38" s="3">
        <f t="shared" si="4"/>
        <v>1.5325670498084292E-3</v>
      </c>
      <c r="AE38" s="3">
        <f t="shared" si="5"/>
        <v>1.4367816091954023E-4</v>
      </c>
      <c r="AF38" s="3">
        <f t="shared" si="6"/>
        <v>0</v>
      </c>
    </row>
    <row r="39" spans="1:32">
      <c r="A39">
        <v>598</v>
      </c>
      <c r="B39" t="s">
        <v>30</v>
      </c>
      <c r="C39">
        <v>16</v>
      </c>
      <c r="D39" s="1">
        <v>42156</v>
      </c>
      <c r="E39">
        <v>1</v>
      </c>
      <c r="F39">
        <v>45971</v>
      </c>
      <c r="G39">
        <v>2.02</v>
      </c>
      <c r="H39">
        <v>40193</v>
      </c>
      <c r="I39">
        <v>2546</v>
      </c>
      <c r="J39">
        <v>2304</v>
      </c>
      <c r="K39">
        <v>765</v>
      </c>
      <c r="L39">
        <v>149</v>
      </c>
      <c r="M39">
        <v>13</v>
      </c>
      <c r="N39">
        <v>1</v>
      </c>
      <c r="O39">
        <v>3.85</v>
      </c>
      <c r="P39">
        <v>4.3899999999999997</v>
      </c>
      <c r="Q39">
        <v>3.06</v>
      </c>
      <c r="R39" t="s">
        <v>26</v>
      </c>
      <c r="S39" t="s">
        <v>31</v>
      </c>
      <c r="T39" t="s">
        <v>32</v>
      </c>
      <c r="U39">
        <v>34.745081999999996</v>
      </c>
      <c r="V39">
        <v>-92.321860000000001</v>
      </c>
      <c r="W39" t="s">
        <v>33</v>
      </c>
      <c r="Y39" t="s">
        <v>34</v>
      </c>
      <c r="Z39" s="3">
        <f t="shared" si="0"/>
        <v>0.87431206630266911</v>
      </c>
      <c r="AA39" s="3">
        <f t="shared" si="1"/>
        <v>5.5382741293424118E-2</v>
      </c>
      <c r="AB39" s="3">
        <f t="shared" si="2"/>
        <v>5.0118553000804852E-2</v>
      </c>
      <c r="AC39" s="3">
        <f t="shared" si="3"/>
        <v>1.6640925801048489E-2</v>
      </c>
      <c r="AD39" s="3">
        <f t="shared" si="4"/>
        <v>3.241173783472189E-3</v>
      </c>
      <c r="AE39" s="3">
        <f t="shared" si="5"/>
        <v>2.827869743969024E-4</v>
      </c>
      <c r="AF39" s="3">
        <f t="shared" si="6"/>
        <v>2.1752844184377107E-5</v>
      </c>
    </row>
    <row r="40" spans="1:32">
      <c r="A40">
        <v>598</v>
      </c>
      <c r="B40" t="s">
        <v>30</v>
      </c>
      <c r="C40">
        <v>16</v>
      </c>
      <c r="D40" s="1">
        <v>42186</v>
      </c>
      <c r="E40">
        <v>1</v>
      </c>
      <c r="F40">
        <v>46321</v>
      </c>
      <c r="G40">
        <v>2.66</v>
      </c>
      <c r="H40">
        <v>39861</v>
      </c>
      <c r="I40">
        <v>2778</v>
      </c>
      <c r="J40">
        <v>2452</v>
      </c>
      <c r="K40">
        <v>728</v>
      </c>
      <c r="L40">
        <v>382</v>
      </c>
      <c r="M40">
        <v>87</v>
      </c>
      <c r="N40">
        <v>33</v>
      </c>
      <c r="O40">
        <v>3.77</v>
      </c>
      <c r="P40">
        <v>6.02</v>
      </c>
      <c r="Q40">
        <v>2.97</v>
      </c>
      <c r="R40" t="s">
        <v>26</v>
      </c>
      <c r="S40" t="s">
        <v>31</v>
      </c>
      <c r="T40" t="s">
        <v>32</v>
      </c>
      <c r="U40">
        <v>34.745081999999996</v>
      </c>
      <c r="V40">
        <v>-92.321860000000001</v>
      </c>
      <c r="W40" t="s">
        <v>33</v>
      </c>
      <c r="Y40" t="s">
        <v>34</v>
      </c>
      <c r="Z40" s="3">
        <f t="shared" si="0"/>
        <v>0.86053841670084841</v>
      </c>
      <c r="AA40" s="3">
        <f t="shared" si="1"/>
        <v>5.9972798514712551E-2</v>
      </c>
      <c r="AB40" s="3">
        <f t="shared" si="2"/>
        <v>5.2934953908594373E-2</v>
      </c>
      <c r="AC40" s="3">
        <f t="shared" si="3"/>
        <v>1.5716413721638133E-2</v>
      </c>
      <c r="AD40" s="3">
        <f t="shared" si="4"/>
        <v>8.2467995077826466E-3</v>
      </c>
      <c r="AE40" s="3">
        <f t="shared" si="5"/>
        <v>1.8781977936573044E-3</v>
      </c>
      <c r="AF40" s="3">
        <f t="shared" si="6"/>
        <v>7.124198527665638E-4</v>
      </c>
    </row>
    <row r="41" spans="1:32">
      <c r="A41">
        <v>598</v>
      </c>
      <c r="B41" t="s">
        <v>30</v>
      </c>
      <c r="C41">
        <v>16</v>
      </c>
      <c r="D41" s="1">
        <v>42217</v>
      </c>
      <c r="E41">
        <v>1</v>
      </c>
      <c r="F41">
        <v>45283</v>
      </c>
      <c r="G41">
        <v>2.2799999999999998</v>
      </c>
      <c r="H41">
        <v>39080</v>
      </c>
      <c r="I41">
        <v>2835</v>
      </c>
      <c r="J41">
        <v>2336</v>
      </c>
      <c r="K41">
        <v>616</v>
      </c>
      <c r="L41">
        <v>262</v>
      </c>
      <c r="M41">
        <v>126</v>
      </c>
      <c r="N41">
        <v>28</v>
      </c>
      <c r="O41">
        <v>3.88</v>
      </c>
      <c r="P41">
        <v>5.97</v>
      </c>
      <c r="Q41">
        <v>3.01</v>
      </c>
      <c r="R41" t="s">
        <v>26</v>
      </c>
      <c r="S41" t="s">
        <v>31</v>
      </c>
      <c r="T41" t="s">
        <v>32</v>
      </c>
      <c r="U41">
        <v>34.745081999999996</v>
      </c>
      <c r="V41">
        <v>-92.321860000000001</v>
      </c>
      <c r="W41" t="s">
        <v>33</v>
      </c>
      <c r="Y41" t="s">
        <v>34</v>
      </c>
      <c r="Z41" s="3">
        <f t="shared" si="0"/>
        <v>0.86301702625709431</v>
      </c>
      <c r="AA41" s="3">
        <f t="shared" si="1"/>
        <v>6.2606276085948376E-2</v>
      </c>
      <c r="AB41" s="3">
        <f t="shared" si="2"/>
        <v>5.1586688161120067E-2</v>
      </c>
      <c r="AC41" s="3">
        <f t="shared" si="3"/>
        <v>1.3603339001391251E-2</v>
      </c>
      <c r="AD41" s="3">
        <f t="shared" si="4"/>
        <v>5.7858357440982271E-3</v>
      </c>
      <c r="AE41" s="3">
        <f t="shared" si="5"/>
        <v>2.782501159375483E-3</v>
      </c>
      <c r="AF41" s="3">
        <f t="shared" si="6"/>
        <v>6.1833359097232955E-4</v>
      </c>
    </row>
    <row r="42" spans="1:32">
      <c r="A42">
        <v>598</v>
      </c>
      <c r="B42" t="s">
        <v>30</v>
      </c>
      <c r="C42">
        <v>16</v>
      </c>
      <c r="D42" s="1">
        <v>42248</v>
      </c>
      <c r="E42">
        <v>1</v>
      </c>
      <c r="F42">
        <v>46081</v>
      </c>
      <c r="G42">
        <v>2.2000000000000002</v>
      </c>
      <c r="H42">
        <v>39839</v>
      </c>
      <c r="I42">
        <v>2747</v>
      </c>
      <c r="J42">
        <v>2481</v>
      </c>
      <c r="K42">
        <v>709</v>
      </c>
      <c r="L42">
        <v>208</v>
      </c>
      <c r="M42">
        <v>81</v>
      </c>
      <c r="N42">
        <v>16</v>
      </c>
      <c r="O42">
        <v>3.7</v>
      </c>
      <c r="P42">
        <v>5.41</v>
      </c>
      <c r="Q42">
        <v>2.91</v>
      </c>
      <c r="R42" t="s">
        <v>26</v>
      </c>
      <c r="S42" t="s">
        <v>31</v>
      </c>
      <c r="T42" t="s">
        <v>32</v>
      </c>
      <c r="U42">
        <v>34.745081999999996</v>
      </c>
      <c r="V42">
        <v>-92.321860000000001</v>
      </c>
      <c r="W42" t="s">
        <v>33</v>
      </c>
      <c r="Y42" t="s">
        <v>34</v>
      </c>
      <c r="Z42" s="3">
        <f t="shared" si="0"/>
        <v>0.86454287016340792</v>
      </c>
      <c r="AA42" s="3">
        <f t="shared" si="1"/>
        <v>5.961242160543391E-2</v>
      </c>
      <c r="AB42" s="3">
        <f t="shared" si="2"/>
        <v>5.3839977431045336E-2</v>
      </c>
      <c r="AC42" s="3">
        <f t="shared" si="3"/>
        <v>1.5385950825719927E-2</v>
      </c>
      <c r="AD42" s="3">
        <f t="shared" si="4"/>
        <v>4.5137909333564808E-3</v>
      </c>
      <c r="AE42" s="3">
        <f t="shared" si="5"/>
        <v>1.757774353855168E-3</v>
      </c>
      <c r="AF42" s="3">
        <f t="shared" si="6"/>
        <v>3.4721468718126777E-4</v>
      </c>
    </row>
    <row r="43" spans="1:32">
      <c r="A43">
        <v>598</v>
      </c>
      <c r="B43" t="s">
        <v>30</v>
      </c>
      <c r="C43">
        <v>16</v>
      </c>
      <c r="D43" s="1">
        <v>42278</v>
      </c>
      <c r="E43">
        <v>1</v>
      </c>
      <c r="F43">
        <v>46301</v>
      </c>
      <c r="G43">
        <v>2.1</v>
      </c>
      <c r="H43">
        <v>40043</v>
      </c>
      <c r="I43">
        <v>2679</v>
      </c>
      <c r="J43">
        <v>2608</v>
      </c>
      <c r="K43">
        <v>752</v>
      </c>
      <c r="L43">
        <v>110</v>
      </c>
      <c r="M43">
        <v>99</v>
      </c>
      <c r="N43">
        <v>10</v>
      </c>
      <c r="O43">
        <v>3.69</v>
      </c>
      <c r="P43">
        <v>5.6</v>
      </c>
      <c r="Q43">
        <v>2.4900000000000002</v>
      </c>
      <c r="R43" t="s">
        <v>26</v>
      </c>
      <c r="S43" t="s">
        <v>31</v>
      </c>
      <c r="T43" t="s">
        <v>32</v>
      </c>
      <c r="U43">
        <v>34.745081999999996</v>
      </c>
      <c r="V43">
        <v>-92.321860000000001</v>
      </c>
      <c r="W43" t="s">
        <v>33</v>
      </c>
      <c r="Y43" t="s">
        <v>34</v>
      </c>
      <c r="Z43" s="3">
        <f t="shared" si="0"/>
        <v>0.86484093216129243</v>
      </c>
      <c r="AA43" s="3">
        <f t="shared" si="1"/>
        <v>5.7860521371028706E-2</v>
      </c>
      <c r="AB43" s="3">
        <f t="shared" si="2"/>
        <v>5.6327077168959634E-2</v>
      </c>
      <c r="AC43" s="3">
        <f t="shared" si="3"/>
        <v>1.6241549858534373E-2</v>
      </c>
      <c r="AD43" s="3">
        <f t="shared" si="4"/>
        <v>2.3757586229239108E-3</v>
      </c>
      <c r="AE43" s="3">
        <f t="shared" si="5"/>
        <v>2.1381827606315198E-3</v>
      </c>
      <c r="AF43" s="3">
        <f t="shared" si="6"/>
        <v>2.1597805662944644E-4</v>
      </c>
    </row>
    <row r="44" spans="1:32">
      <c r="A44">
        <v>598</v>
      </c>
      <c r="B44" t="s">
        <v>30</v>
      </c>
      <c r="C44">
        <v>16</v>
      </c>
      <c r="D44" s="1">
        <v>42309</v>
      </c>
      <c r="E44">
        <v>1</v>
      </c>
      <c r="F44">
        <v>39998</v>
      </c>
      <c r="G44">
        <v>2.48</v>
      </c>
      <c r="H44">
        <v>34206</v>
      </c>
      <c r="I44">
        <v>2557</v>
      </c>
      <c r="J44">
        <v>2245</v>
      </c>
      <c r="K44">
        <v>786</v>
      </c>
      <c r="L44">
        <v>113</v>
      </c>
      <c r="M44">
        <v>86</v>
      </c>
      <c r="N44">
        <v>5</v>
      </c>
      <c r="O44">
        <v>3.82</v>
      </c>
      <c r="P44">
        <v>6.15</v>
      </c>
      <c r="Q44">
        <v>2.23</v>
      </c>
      <c r="R44" t="s">
        <v>26</v>
      </c>
      <c r="S44" t="s">
        <v>31</v>
      </c>
      <c r="T44" t="s">
        <v>32</v>
      </c>
      <c r="U44">
        <v>34.745081999999996</v>
      </c>
      <c r="V44">
        <v>-92.321860000000001</v>
      </c>
      <c r="W44" t="s">
        <v>33</v>
      </c>
      <c r="Y44" t="s">
        <v>34</v>
      </c>
      <c r="Z44" s="3">
        <f t="shared" si="0"/>
        <v>0.85519275963798191</v>
      </c>
      <c r="AA44" s="3">
        <f t="shared" si="1"/>
        <v>6.392819640982049E-2</v>
      </c>
      <c r="AB44" s="3">
        <f t="shared" si="2"/>
        <v>5.6127806390319515E-2</v>
      </c>
      <c r="AC44" s="3">
        <f t="shared" si="3"/>
        <v>1.9650982549127456E-2</v>
      </c>
      <c r="AD44" s="3">
        <f t="shared" si="4"/>
        <v>2.825141257062853E-3</v>
      </c>
      <c r="AE44" s="3">
        <f t="shared" si="5"/>
        <v>2.1501075053752686E-3</v>
      </c>
      <c r="AF44" s="3">
        <f t="shared" si="6"/>
        <v>1.2500625031251563E-4</v>
      </c>
    </row>
    <row r="45" spans="1:32">
      <c r="A45">
        <v>598</v>
      </c>
      <c r="B45" t="s">
        <v>30</v>
      </c>
      <c r="C45">
        <v>16</v>
      </c>
      <c r="D45" s="1">
        <v>42339</v>
      </c>
      <c r="E45">
        <v>1</v>
      </c>
      <c r="F45">
        <v>43690</v>
      </c>
      <c r="G45">
        <v>2.87</v>
      </c>
      <c r="H45">
        <v>37515</v>
      </c>
      <c r="I45">
        <v>2621</v>
      </c>
      <c r="J45">
        <v>2299</v>
      </c>
      <c r="K45">
        <v>1052</v>
      </c>
      <c r="L45">
        <v>133</v>
      </c>
      <c r="M45">
        <v>53</v>
      </c>
      <c r="N45">
        <v>17</v>
      </c>
      <c r="O45">
        <v>4.51</v>
      </c>
      <c r="P45">
        <v>5.85</v>
      </c>
      <c r="Q45">
        <v>2.0299999999999998</v>
      </c>
      <c r="R45" t="s">
        <v>26</v>
      </c>
      <c r="S45" t="s">
        <v>31</v>
      </c>
      <c r="T45" t="s">
        <v>32</v>
      </c>
      <c r="U45">
        <v>34.745081999999996</v>
      </c>
      <c r="V45">
        <v>-92.321860000000001</v>
      </c>
      <c r="W45" t="s">
        <v>33</v>
      </c>
      <c r="Y45" t="s">
        <v>34</v>
      </c>
      <c r="Z45" s="3">
        <f t="shared" si="0"/>
        <v>0.85866330968184934</v>
      </c>
      <c r="AA45" s="3">
        <f t="shared" si="1"/>
        <v>5.9990844586861984E-2</v>
      </c>
      <c r="AB45" s="3">
        <f t="shared" si="2"/>
        <v>5.2620737010757611E-2</v>
      </c>
      <c r="AC45" s="3">
        <f t="shared" si="3"/>
        <v>2.4078736552986955E-2</v>
      </c>
      <c r="AD45" s="3">
        <f t="shared" si="4"/>
        <v>3.0441748683909362E-3</v>
      </c>
      <c r="AE45" s="3">
        <f t="shared" si="5"/>
        <v>1.2130922407873656E-3</v>
      </c>
      <c r="AF45" s="3">
        <f t="shared" si="6"/>
        <v>3.8910505836575878E-4</v>
      </c>
    </row>
    <row r="46" spans="1:32">
      <c r="A46">
        <v>598</v>
      </c>
      <c r="B46" t="s">
        <v>30</v>
      </c>
      <c r="C46">
        <v>16</v>
      </c>
      <c r="D46" s="1">
        <v>42370</v>
      </c>
      <c r="E46">
        <v>1</v>
      </c>
      <c r="F46">
        <v>41737</v>
      </c>
      <c r="G46">
        <v>2.96</v>
      </c>
      <c r="H46">
        <v>35825</v>
      </c>
      <c r="I46">
        <v>2490</v>
      </c>
      <c r="J46">
        <v>2186</v>
      </c>
      <c r="K46">
        <v>1047</v>
      </c>
      <c r="L46">
        <v>169</v>
      </c>
      <c r="M46">
        <v>8</v>
      </c>
      <c r="N46">
        <v>12</v>
      </c>
      <c r="O46">
        <v>4.3099999999999996</v>
      </c>
      <c r="P46">
        <v>6.39</v>
      </c>
      <c r="Q46">
        <v>1.86</v>
      </c>
      <c r="R46" t="s">
        <v>26</v>
      </c>
      <c r="S46" t="s">
        <v>31</v>
      </c>
      <c r="T46" t="s">
        <v>32</v>
      </c>
      <c r="U46">
        <v>34.745081999999996</v>
      </c>
      <c r="V46">
        <v>-92.321860000000001</v>
      </c>
      <c r="W46" t="s">
        <v>33</v>
      </c>
      <c r="Y46" t="s">
        <v>34</v>
      </c>
      <c r="Z46" s="3">
        <f t="shared" si="0"/>
        <v>0.85835110333756615</v>
      </c>
      <c r="AA46" s="3">
        <f t="shared" si="1"/>
        <v>5.9659295109854564E-2</v>
      </c>
      <c r="AB46" s="3">
        <f t="shared" si="2"/>
        <v>5.2375590004073123E-2</v>
      </c>
      <c r="AC46" s="3">
        <f t="shared" si="3"/>
        <v>2.5085655413661739E-2</v>
      </c>
      <c r="AD46" s="3">
        <f t="shared" si="4"/>
        <v>4.0491650094640246E-3</v>
      </c>
      <c r="AE46" s="3">
        <f t="shared" si="5"/>
        <v>1.9167645015214318E-4</v>
      </c>
      <c r="AF46" s="3">
        <f t="shared" si="6"/>
        <v>2.8751467522821476E-4</v>
      </c>
    </row>
    <row r="47" spans="1:32">
      <c r="A47">
        <v>598</v>
      </c>
      <c r="B47" t="s">
        <v>30</v>
      </c>
      <c r="C47">
        <v>16</v>
      </c>
      <c r="D47" s="1">
        <v>42401</v>
      </c>
      <c r="E47">
        <v>1</v>
      </c>
      <c r="F47">
        <v>46780</v>
      </c>
      <c r="G47">
        <v>2.1800000000000002</v>
      </c>
      <c r="H47">
        <v>39890</v>
      </c>
      <c r="I47">
        <v>3056</v>
      </c>
      <c r="J47">
        <v>2815</v>
      </c>
      <c r="K47">
        <v>801</v>
      </c>
      <c r="L47">
        <v>211</v>
      </c>
      <c r="M47">
        <v>4</v>
      </c>
      <c r="N47">
        <v>3</v>
      </c>
      <c r="O47">
        <v>4.8600000000000003</v>
      </c>
      <c r="P47">
        <v>5.55</v>
      </c>
      <c r="Q47">
        <v>1.62</v>
      </c>
      <c r="R47" t="s">
        <v>26</v>
      </c>
      <c r="S47" t="s">
        <v>31</v>
      </c>
      <c r="T47" t="s">
        <v>32</v>
      </c>
      <c r="U47">
        <v>34.745081999999996</v>
      </c>
      <c r="V47">
        <v>-92.321860000000001</v>
      </c>
      <c r="W47" t="s">
        <v>33</v>
      </c>
      <c r="Y47" t="s">
        <v>34</v>
      </c>
      <c r="Z47" s="3">
        <f t="shared" si="0"/>
        <v>0.85271483539974346</v>
      </c>
      <c r="AA47" s="3">
        <f t="shared" si="1"/>
        <v>6.5327062847370665E-2</v>
      </c>
      <c r="AB47" s="3">
        <f t="shared" si="2"/>
        <v>6.017528858486533E-2</v>
      </c>
      <c r="AC47" s="3">
        <f t="shared" si="3"/>
        <v>1.712270200940573E-2</v>
      </c>
      <c r="AD47" s="3">
        <f t="shared" si="4"/>
        <v>4.5104745617785382E-3</v>
      </c>
      <c r="AE47" s="3">
        <f t="shared" si="5"/>
        <v>8.5506626763574178E-5</v>
      </c>
      <c r="AF47" s="3">
        <f t="shared" si="6"/>
        <v>6.4129970072680626E-5</v>
      </c>
    </row>
    <row r="48" spans="1:32">
      <c r="A48">
        <v>598</v>
      </c>
      <c r="B48" t="s">
        <v>30</v>
      </c>
      <c r="C48">
        <v>16</v>
      </c>
      <c r="D48" s="1">
        <v>42430</v>
      </c>
      <c r="E48">
        <v>1</v>
      </c>
      <c r="F48">
        <v>50841</v>
      </c>
      <c r="G48">
        <v>2.2999999999999998</v>
      </c>
      <c r="H48">
        <v>43709</v>
      </c>
      <c r="I48">
        <v>3186</v>
      </c>
      <c r="J48">
        <v>2779</v>
      </c>
      <c r="K48">
        <v>970</v>
      </c>
      <c r="L48">
        <v>176</v>
      </c>
      <c r="M48">
        <v>15</v>
      </c>
      <c r="N48">
        <v>6</v>
      </c>
      <c r="O48">
        <v>5.09</v>
      </c>
      <c r="P48">
        <v>5.05</v>
      </c>
      <c r="Q48">
        <v>1.72</v>
      </c>
      <c r="R48" t="s">
        <v>26</v>
      </c>
      <c r="S48" t="s">
        <v>31</v>
      </c>
      <c r="T48" t="s">
        <v>32</v>
      </c>
      <c r="U48">
        <v>34.745081999999996</v>
      </c>
      <c r="V48">
        <v>-92.321860000000001</v>
      </c>
      <c r="W48" t="s">
        <v>33</v>
      </c>
      <c r="Y48" t="s">
        <v>34</v>
      </c>
      <c r="Z48" s="3">
        <f t="shared" si="0"/>
        <v>0.85971951771208277</v>
      </c>
      <c r="AA48" s="3">
        <f t="shared" si="1"/>
        <v>6.2665958576739247E-2</v>
      </c>
      <c r="AB48" s="3">
        <f t="shared" si="2"/>
        <v>5.4660608563954285E-2</v>
      </c>
      <c r="AC48" s="3">
        <f t="shared" si="3"/>
        <v>1.9079089711059972E-2</v>
      </c>
      <c r="AD48" s="3">
        <f t="shared" si="4"/>
        <v>3.4617729785016032E-3</v>
      </c>
      <c r="AE48" s="3">
        <f t="shared" si="5"/>
        <v>2.9503746975865933E-4</v>
      </c>
      <c r="AF48" s="3">
        <f t="shared" si="6"/>
        <v>1.1801498790346374E-4</v>
      </c>
    </row>
    <row r="49" spans="1:32">
      <c r="A49">
        <v>598</v>
      </c>
      <c r="B49" t="s">
        <v>30</v>
      </c>
      <c r="C49">
        <v>16</v>
      </c>
      <c r="D49" s="1">
        <v>42461</v>
      </c>
      <c r="E49">
        <v>1</v>
      </c>
      <c r="F49">
        <v>47183</v>
      </c>
      <c r="G49">
        <v>2.76</v>
      </c>
      <c r="H49">
        <v>40356</v>
      </c>
      <c r="I49">
        <v>2735</v>
      </c>
      <c r="J49">
        <v>2788</v>
      </c>
      <c r="K49">
        <v>1140</v>
      </c>
      <c r="L49">
        <v>145</v>
      </c>
      <c r="M49">
        <v>18</v>
      </c>
      <c r="N49">
        <v>1</v>
      </c>
      <c r="O49">
        <v>5.15</v>
      </c>
      <c r="P49">
        <v>5.52</v>
      </c>
      <c r="Q49">
        <v>2.27</v>
      </c>
      <c r="R49" t="s">
        <v>26</v>
      </c>
      <c r="S49" t="s">
        <v>31</v>
      </c>
      <c r="T49" t="s">
        <v>32</v>
      </c>
      <c r="U49">
        <v>34.745081999999996</v>
      </c>
      <c r="V49">
        <v>-92.321860000000001</v>
      </c>
      <c r="W49" t="s">
        <v>33</v>
      </c>
      <c r="Y49" t="s">
        <v>34</v>
      </c>
      <c r="Z49" s="3">
        <f t="shared" si="0"/>
        <v>0.85530805586757941</v>
      </c>
      <c r="AA49" s="3">
        <f t="shared" si="1"/>
        <v>5.7965792764343091E-2</v>
      </c>
      <c r="AB49" s="3">
        <f t="shared" si="2"/>
        <v>5.9089078693597273E-2</v>
      </c>
      <c r="AC49" s="3">
        <f t="shared" si="3"/>
        <v>2.4161244516033319E-2</v>
      </c>
      <c r="AD49" s="3">
        <f t="shared" si="4"/>
        <v>3.0731407498463428E-3</v>
      </c>
      <c r="AE49" s="3">
        <f t="shared" si="5"/>
        <v>3.8149333446368396E-4</v>
      </c>
      <c r="AF49" s="3">
        <f t="shared" si="6"/>
        <v>2.1194074136871332E-5</v>
      </c>
    </row>
    <row r="50" spans="1:32">
      <c r="A50">
        <v>598</v>
      </c>
      <c r="B50" t="s">
        <v>30</v>
      </c>
      <c r="C50">
        <v>16</v>
      </c>
      <c r="D50" s="1">
        <v>42491</v>
      </c>
      <c r="E50">
        <v>1</v>
      </c>
      <c r="F50">
        <v>47463</v>
      </c>
      <c r="G50">
        <v>2.37</v>
      </c>
      <c r="H50">
        <v>40409</v>
      </c>
      <c r="I50">
        <v>2995</v>
      </c>
      <c r="J50">
        <v>2932</v>
      </c>
      <c r="K50">
        <v>965</v>
      </c>
      <c r="L50">
        <v>157</v>
      </c>
      <c r="M50">
        <v>3</v>
      </c>
      <c r="N50">
        <v>2</v>
      </c>
      <c r="O50">
        <v>5.01</v>
      </c>
      <c r="P50">
        <v>5.52</v>
      </c>
      <c r="Q50">
        <v>2.0299999999999998</v>
      </c>
      <c r="R50" t="s">
        <v>26</v>
      </c>
      <c r="S50" t="s">
        <v>31</v>
      </c>
      <c r="T50" t="s">
        <v>32</v>
      </c>
      <c r="U50">
        <v>34.745081999999996</v>
      </c>
      <c r="V50">
        <v>-92.321860000000001</v>
      </c>
      <c r="W50" t="s">
        <v>33</v>
      </c>
      <c r="Y50" t="s">
        <v>34</v>
      </c>
      <c r="Z50" s="3">
        <f t="shared" si="0"/>
        <v>0.85137896888102316</v>
      </c>
      <c r="AA50" s="3">
        <f t="shared" si="1"/>
        <v>6.3101784547963682E-2</v>
      </c>
      <c r="AB50" s="3">
        <f t="shared" si="2"/>
        <v>6.1774434822914691E-2</v>
      </c>
      <c r="AC50" s="3">
        <f t="shared" si="3"/>
        <v>2.0331626740829698E-2</v>
      </c>
      <c r="AD50" s="3">
        <f t="shared" si="4"/>
        <v>3.307839790995091E-3</v>
      </c>
      <c r="AE50" s="3">
        <f t="shared" si="5"/>
        <v>6.3207129764237407E-5</v>
      </c>
      <c r="AF50" s="3">
        <f t="shared" si="6"/>
        <v>4.2138086509491603E-5</v>
      </c>
    </row>
    <row r="51" spans="1:32">
      <c r="A51">
        <v>598</v>
      </c>
      <c r="B51" t="s">
        <v>30</v>
      </c>
      <c r="C51">
        <v>16</v>
      </c>
      <c r="D51" s="1">
        <v>42522</v>
      </c>
      <c r="E51">
        <v>1</v>
      </c>
      <c r="F51">
        <v>48609</v>
      </c>
      <c r="G51">
        <v>2.76</v>
      </c>
      <c r="H51">
        <v>41584</v>
      </c>
      <c r="I51">
        <v>2799</v>
      </c>
      <c r="J51">
        <v>2885</v>
      </c>
      <c r="K51">
        <v>1070</v>
      </c>
      <c r="L51">
        <v>247</v>
      </c>
      <c r="M51">
        <v>20</v>
      </c>
      <c r="N51">
        <v>4</v>
      </c>
      <c r="O51">
        <v>4.71</v>
      </c>
      <c r="P51">
        <v>5.82</v>
      </c>
      <c r="Q51">
        <v>2.25</v>
      </c>
      <c r="R51" t="s">
        <v>26</v>
      </c>
      <c r="S51" t="s">
        <v>31</v>
      </c>
      <c r="T51" t="s">
        <v>32</v>
      </c>
      <c r="U51">
        <v>34.745081999999996</v>
      </c>
      <c r="V51">
        <v>-92.321860000000001</v>
      </c>
      <c r="W51" t="s">
        <v>33</v>
      </c>
      <c r="Y51" t="s">
        <v>34</v>
      </c>
      <c r="Z51" s="3">
        <f t="shared" si="0"/>
        <v>0.85547943796416304</v>
      </c>
      <c r="AA51" s="3">
        <f t="shared" si="1"/>
        <v>5.7581929272356974E-2</v>
      </c>
      <c r="AB51" s="3">
        <f t="shared" si="2"/>
        <v>5.9351148964183587E-2</v>
      </c>
      <c r="AC51" s="3">
        <f t="shared" si="3"/>
        <v>2.2012384537842787E-2</v>
      </c>
      <c r="AD51" s="3">
        <f t="shared" si="4"/>
        <v>5.0813635335020266E-3</v>
      </c>
      <c r="AE51" s="3">
        <f t="shared" si="5"/>
        <v>4.1144643995967827E-4</v>
      </c>
      <c r="AF51" s="3">
        <f t="shared" si="6"/>
        <v>8.2289287991935649E-5</v>
      </c>
    </row>
    <row r="52" spans="1:32">
      <c r="A52">
        <v>598</v>
      </c>
      <c r="B52" t="s">
        <v>30</v>
      </c>
      <c r="C52">
        <v>16</v>
      </c>
      <c r="D52" s="1">
        <v>42552</v>
      </c>
      <c r="E52">
        <v>1</v>
      </c>
      <c r="F52">
        <v>42802</v>
      </c>
      <c r="G52">
        <v>3.57</v>
      </c>
      <c r="H52">
        <v>36309</v>
      </c>
      <c r="I52">
        <v>2466</v>
      </c>
      <c r="J52">
        <v>2498</v>
      </c>
      <c r="K52">
        <v>1218</v>
      </c>
      <c r="L52">
        <v>274</v>
      </c>
      <c r="M52">
        <v>26</v>
      </c>
      <c r="N52">
        <v>11</v>
      </c>
      <c r="O52">
        <v>4.9400000000000004</v>
      </c>
      <c r="P52">
        <v>6.92</v>
      </c>
      <c r="Q52">
        <v>1.98</v>
      </c>
      <c r="R52" t="s">
        <v>26</v>
      </c>
      <c r="S52" t="s">
        <v>31</v>
      </c>
      <c r="T52" t="s">
        <v>32</v>
      </c>
      <c r="U52">
        <v>34.745081999999996</v>
      </c>
      <c r="V52">
        <v>-92.321860000000001</v>
      </c>
      <c r="W52" t="s">
        <v>33</v>
      </c>
      <c r="Y52" t="s">
        <v>34</v>
      </c>
      <c r="Z52" s="3">
        <f t="shared" si="0"/>
        <v>0.84830148123919447</v>
      </c>
      <c r="AA52" s="3">
        <f t="shared" si="1"/>
        <v>5.7614130180832675E-2</v>
      </c>
      <c r="AB52" s="3">
        <f t="shared" si="2"/>
        <v>5.8361758796317928E-2</v>
      </c>
      <c r="AC52" s="3">
        <f t="shared" si="3"/>
        <v>2.8456614176907622E-2</v>
      </c>
      <c r="AD52" s="3">
        <f t="shared" si="4"/>
        <v>6.4015700200925193E-3</v>
      </c>
      <c r="AE52" s="3">
        <f t="shared" si="5"/>
        <v>6.0744825008177193E-4</v>
      </c>
      <c r="AF52" s="3">
        <f t="shared" si="6"/>
        <v>2.5699733657305731E-4</v>
      </c>
    </row>
    <row r="53" spans="1:32">
      <c r="A53">
        <v>598</v>
      </c>
      <c r="B53" t="s">
        <v>30</v>
      </c>
      <c r="C53">
        <v>16</v>
      </c>
      <c r="D53" s="1">
        <v>42583</v>
      </c>
      <c r="E53">
        <v>1</v>
      </c>
      <c r="F53">
        <v>49671</v>
      </c>
      <c r="G53">
        <v>3.54</v>
      </c>
      <c r="H53">
        <v>41876</v>
      </c>
      <c r="I53">
        <v>2858</v>
      </c>
      <c r="J53">
        <v>3177</v>
      </c>
      <c r="K53">
        <v>1422</v>
      </c>
      <c r="L53">
        <v>277</v>
      </c>
      <c r="M53">
        <v>49</v>
      </c>
      <c r="N53">
        <v>12</v>
      </c>
      <c r="O53">
        <v>4.8099999999999996</v>
      </c>
      <c r="P53">
        <v>7.09</v>
      </c>
      <c r="Q53">
        <v>2.2799999999999998</v>
      </c>
      <c r="R53" t="s">
        <v>26</v>
      </c>
      <c r="S53" t="s">
        <v>31</v>
      </c>
      <c r="T53" t="s">
        <v>32</v>
      </c>
      <c r="U53">
        <v>34.745081999999996</v>
      </c>
      <c r="V53">
        <v>-92.321860000000001</v>
      </c>
      <c r="W53" t="s">
        <v>33</v>
      </c>
      <c r="Y53" t="s">
        <v>34</v>
      </c>
      <c r="Z53" s="3">
        <f t="shared" si="0"/>
        <v>0.84306738338265785</v>
      </c>
      <c r="AA53" s="3">
        <f t="shared" si="1"/>
        <v>5.7538604014414851E-2</v>
      </c>
      <c r="AB53" s="3">
        <f t="shared" si="2"/>
        <v>6.3960862475086061E-2</v>
      </c>
      <c r="AC53" s="3">
        <f t="shared" si="3"/>
        <v>2.8628374705562603E-2</v>
      </c>
      <c r="AD53" s="3">
        <f t="shared" si="4"/>
        <v>5.5766946508022794E-3</v>
      </c>
      <c r="AE53" s="3">
        <f t="shared" si="5"/>
        <v>9.8649111151376061E-4</v>
      </c>
      <c r="AF53" s="3">
        <f t="shared" si="6"/>
        <v>2.4158965996255361E-4</v>
      </c>
    </row>
    <row r="54" spans="1:32">
      <c r="A54">
        <v>598</v>
      </c>
      <c r="B54" t="s">
        <v>30</v>
      </c>
      <c r="C54">
        <v>16</v>
      </c>
      <c r="D54" s="1">
        <v>42614</v>
      </c>
      <c r="E54">
        <v>1</v>
      </c>
      <c r="F54">
        <v>46157</v>
      </c>
      <c r="G54">
        <v>2.84</v>
      </c>
      <c r="H54">
        <v>39635</v>
      </c>
      <c r="I54">
        <v>2745</v>
      </c>
      <c r="J54">
        <v>2465</v>
      </c>
      <c r="K54">
        <v>928</v>
      </c>
      <c r="L54">
        <v>288</v>
      </c>
      <c r="M54">
        <v>85</v>
      </c>
      <c r="N54">
        <v>11</v>
      </c>
      <c r="O54">
        <v>4.3099999999999996</v>
      </c>
      <c r="P54">
        <v>6.68</v>
      </c>
      <c r="Q54">
        <v>2.09</v>
      </c>
      <c r="R54" t="s">
        <v>26</v>
      </c>
      <c r="S54" t="s">
        <v>31</v>
      </c>
      <c r="T54" t="s">
        <v>32</v>
      </c>
      <c r="U54">
        <v>34.745081999999996</v>
      </c>
      <c r="V54">
        <v>-92.321860000000001</v>
      </c>
      <c r="W54" t="s">
        <v>33</v>
      </c>
      <c r="Y54" t="s">
        <v>34</v>
      </c>
      <c r="Z54" s="3">
        <f t="shared" si="0"/>
        <v>0.85869965552353922</v>
      </c>
      <c r="AA54" s="3">
        <f t="shared" si="1"/>
        <v>5.9470936152696233E-2</v>
      </c>
      <c r="AB54" s="3">
        <f t="shared" si="2"/>
        <v>5.3404684013259096E-2</v>
      </c>
      <c r="AC54" s="3">
        <f t="shared" si="3"/>
        <v>2.010529280499166E-2</v>
      </c>
      <c r="AD54" s="3">
        <f t="shared" si="4"/>
        <v>6.2395736291353428E-3</v>
      </c>
      <c r="AE54" s="3">
        <f t="shared" si="5"/>
        <v>1.8415408280434171E-3</v>
      </c>
      <c r="AF54" s="3">
        <f t="shared" si="6"/>
        <v>2.3831704833503044E-4</v>
      </c>
    </row>
    <row r="55" spans="1:32">
      <c r="A55">
        <v>598</v>
      </c>
      <c r="B55" t="s">
        <v>30</v>
      </c>
      <c r="C55">
        <v>16</v>
      </c>
      <c r="D55" s="1">
        <v>42644</v>
      </c>
      <c r="E55">
        <v>1</v>
      </c>
      <c r="F55">
        <v>45700</v>
      </c>
      <c r="G55">
        <v>2.58</v>
      </c>
      <c r="H55">
        <v>39586</v>
      </c>
      <c r="I55">
        <v>2480</v>
      </c>
      <c r="J55">
        <v>2453</v>
      </c>
      <c r="K55">
        <v>816</v>
      </c>
      <c r="L55">
        <v>276</v>
      </c>
      <c r="M55">
        <v>61</v>
      </c>
      <c r="N55">
        <v>28</v>
      </c>
      <c r="O55">
        <v>3.93</v>
      </c>
      <c r="P55">
        <v>6.77</v>
      </c>
      <c r="Q55">
        <v>1.9</v>
      </c>
      <c r="R55" t="s">
        <v>26</v>
      </c>
      <c r="S55" t="s">
        <v>31</v>
      </c>
      <c r="T55" t="s">
        <v>32</v>
      </c>
      <c r="U55">
        <v>34.745081999999996</v>
      </c>
      <c r="V55">
        <v>-92.321860000000001</v>
      </c>
      <c r="W55" t="s">
        <v>33</v>
      </c>
      <c r="Y55" t="s">
        <v>34</v>
      </c>
      <c r="Z55" s="3">
        <f t="shared" si="0"/>
        <v>0.86621444201312914</v>
      </c>
      <c r="AA55" s="3">
        <f t="shared" si="1"/>
        <v>5.4266958424507655E-2</v>
      </c>
      <c r="AB55" s="3">
        <f t="shared" si="2"/>
        <v>5.3676148796498908E-2</v>
      </c>
      <c r="AC55" s="3">
        <f t="shared" si="3"/>
        <v>1.7855579868708973E-2</v>
      </c>
      <c r="AD55" s="3">
        <f t="shared" si="4"/>
        <v>6.0393873085339165E-3</v>
      </c>
      <c r="AE55" s="3">
        <f t="shared" si="5"/>
        <v>1.3347921225382933E-3</v>
      </c>
      <c r="AF55" s="3">
        <f t="shared" si="6"/>
        <v>6.1269146608315098E-4</v>
      </c>
    </row>
    <row r="56" spans="1:32">
      <c r="A56">
        <v>598</v>
      </c>
      <c r="B56" t="s">
        <v>30</v>
      </c>
      <c r="C56">
        <v>16</v>
      </c>
      <c r="D56" s="1">
        <v>42675</v>
      </c>
      <c r="E56">
        <v>1</v>
      </c>
      <c r="F56">
        <v>42745</v>
      </c>
      <c r="G56">
        <v>2.16</v>
      </c>
      <c r="H56">
        <v>36824</v>
      </c>
      <c r="I56">
        <v>2691</v>
      </c>
      <c r="J56">
        <v>2305</v>
      </c>
      <c r="K56">
        <v>637</v>
      </c>
      <c r="L56">
        <v>167</v>
      </c>
      <c r="M56">
        <v>76</v>
      </c>
      <c r="N56">
        <v>45</v>
      </c>
      <c r="O56">
        <v>4.37</v>
      </c>
      <c r="P56">
        <v>5.97</v>
      </c>
      <c r="Q56">
        <v>2.0499999999999998</v>
      </c>
      <c r="R56" t="s">
        <v>26</v>
      </c>
      <c r="S56" t="s">
        <v>31</v>
      </c>
      <c r="T56" t="s">
        <v>32</v>
      </c>
      <c r="U56">
        <v>34.745081999999996</v>
      </c>
      <c r="V56">
        <v>-92.321860000000001</v>
      </c>
      <c r="W56" t="s">
        <v>33</v>
      </c>
      <c r="Y56" t="s">
        <v>34</v>
      </c>
      <c r="Z56" s="3">
        <f t="shared" si="0"/>
        <v>0.86148087495613523</v>
      </c>
      <c r="AA56" s="3">
        <f t="shared" si="1"/>
        <v>6.2954731547549422E-2</v>
      </c>
      <c r="AB56" s="3">
        <f t="shared" si="2"/>
        <v>5.3924435606503687E-2</v>
      </c>
      <c r="AC56" s="3">
        <f t="shared" si="3"/>
        <v>1.4902327757632472E-2</v>
      </c>
      <c r="AD56" s="3">
        <f t="shared" si="4"/>
        <v>3.9068896947011345E-3</v>
      </c>
      <c r="AE56" s="3">
        <f t="shared" si="5"/>
        <v>1.7779857293250673E-3</v>
      </c>
      <c r="AF56" s="3">
        <f t="shared" si="6"/>
        <v>1.0527547081530004E-3</v>
      </c>
    </row>
    <row r="57" spans="1:32">
      <c r="A57">
        <v>598</v>
      </c>
      <c r="B57" t="s">
        <v>30</v>
      </c>
      <c r="C57">
        <v>16</v>
      </c>
      <c r="D57" s="1">
        <v>42705</v>
      </c>
      <c r="E57">
        <v>1</v>
      </c>
      <c r="F57">
        <v>41524</v>
      </c>
      <c r="G57">
        <v>2.54</v>
      </c>
      <c r="H57">
        <v>36039</v>
      </c>
      <c r="I57">
        <v>2389</v>
      </c>
      <c r="J57">
        <v>2042</v>
      </c>
      <c r="K57">
        <v>712</v>
      </c>
      <c r="L57">
        <v>175</v>
      </c>
      <c r="M57">
        <v>84</v>
      </c>
      <c r="N57">
        <v>83</v>
      </c>
      <c r="O57">
        <v>4.55</v>
      </c>
      <c r="P57">
        <v>6.38</v>
      </c>
      <c r="Q57">
        <v>2.0499999999999998</v>
      </c>
      <c r="R57" t="s">
        <v>26</v>
      </c>
      <c r="S57" t="s">
        <v>31</v>
      </c>
      <c r="T57" t="s">
        <v>32</v>
      </c>
      <c r="U57">
        <v>34.745081999999996</v>
      </c>
      <c r="V57">
        <v>-92.321860000000001</v>
      </c>
      <c r="W57" t="s">
        <v>33</v>
      </c>
      <c r="Y57" t="s">
        <v>34</v>
      </c>
      <c r="Z57" s="3">
        <f>(H57/F57)</f>
        <v>0.86790771601965133</v>
      </c>
      <c r="AA57" s="3">
        <f t="shared" si="1"/>
        <v>5.7532992967922164E-2</v>
      </c>
      <c r="AB57" s="3">
        <f t="shared" si="2"/>
        <v>4.9176379924862727E-2</v>
      </c>
      <c r="AC57" s="3">
        <f t="shared" si="3"/>
        <v>1.7146710336191119E-2</v>
      </c>
      <c r="AD57" s="3">
        <f t="shared" si="4"/>
        <v>4.2144302090357383E-3</v>
      </c>
      <c r="AE57" s="3">
        <f t="shared" si="5"/>
        <v>2.0229265003371545E-3</v>
      </c>
      <c r="AF57" s="3">
        <f t="shared" si="6"/>
        <v>1.9988440419998073E-3</v>
      </c>
    </row>
    <row r="58" spans="1:32">
      <c r="F58">
        <f>SUM(F46:F57)</f>
        <v>551212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zoomScale="150" zoomScaleNormal="150" zoomScalePageLayoutView="150" workbookViewId="0">
      <selection activeCell="B4" sqref="B4"/>
    </sheetView>
  </sheetViews>
  <sheetFormatPr baseColWidth="10" defaultRowHeight="15" x14ac:dyDescent="0"/>
  <cols>
    <col min="1" max="1" width="18.83203125" bestFit="1" customWidth="1"/>
    <col min="2" max="2" width="15.83203125" bestFit="1" customWidth="1"/>
    <col min="3" max="3" width="12.83203125" bestFit="1" customWidth="1"/>
    <col min="4" max="4" width="10.83203125" customWidth="1"/>
  </cols>
  <sheetData>
    <row r="3" spans="1:4">
      <c r="A3" s="4" t="s">
        <v>96</v>
      </c>
      <c r="B3" s="4" t="s">
        <v>90</v>
      </c>
    </row>
    <row r="4" spans="1:4">
      <c r="A4" s="4" t="s">
        <v>95</v>
      </c>
      <c r="B4" t="s">
        <v>25</v>
      </c>
      <c r="C4" t="s">
        <v>30</v>
      </c>
      <c r="D4" t="s">
        <v>88</v>
      </c>
    </row>
    <row r="5" spans="1:4">
      <c r="A5" s="6" t="s">
        <v>84</v>
      </c>
      <c r="B5" s="15">
        <v>30455</v>
      </c>
      <c r="C5" s="15">
        <v>42646</v>
      </c>
      <c r="D5" s="15">
        <v>36550.5</v>
      </c>
    </row>
    <row r="6" spans="1:4">
      <c r="A6" s="6" t="s">
        <v>85</v>
      </c>
      <c r="B6" s="15">
        <v>31408.75</v>
      </c>
      <c r="C6" s="15">
        <v>43535.666666666664</v>
      </c>
      <c r="D6" s="15">
        <v>37472.208333333336</v>
      </c>
    </row>
    <row r="7" spans="1:4">
      <c r="A7" s="6" t="s">
        <v>86</v>
      </c>
      <c r="B7" s="15">
        <v>32982</v>
      </c>
      <c r="C7" s="15">
        <v>45934.333333333336</v>
      </c>
      <c r="D7" s="15">
        <v>39458.166666666664</v>
      </c>
    </row>
    <row r="8" spans="1:4">
      <c r="A8" s="6" t="s">
        <v>88</v>
      </c>
      <c r="B8" s="15">
        <v>31946.75</v>
      </c>
      <c r="C8" s="15">
        <v>44436.571428571428</v>
      </c>
      <c r="D8" s="15">
        <v>38191.660714285717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workbookViewId="0">
      <selection activeCell="B14" sqref="B14"/>
    </sheetView>
  </sheetViews>
  <sheetFormatPr baseColWidth="10" defaultRowHeight="15" x14ac:dyDescent="0"/>
  <cols>
    <col min="1" max="1" width="22" bestFit="1" customWidth="1"/>
    <col min="2" max="2" width="15.83203125" bestFit="1" customWidth="1"/>
    <col min="3" max="3" width="12.83203125" bestFit="1" customWidth="1"/>
  </cols>
  <sheetData>
    <row r="3" spans="1:4" ht="30">
      <c r="A3" s="17" t="s">
        <v>92</v>
      </c>
      <c r="B3" s="4" t="s">
        <v>93</v>
      </c>
    </row>
    <row r="4" spans="1:4">
      <c r="A4" s="4" t="s">
        <v>94</v>
      </c>
      <c r="B4" t="s">
        <v>25</v>
      </c>
      <c r="C4" t="s">
        <v>30</v>
      </c>
      <c r="D4" t="s">
        <v>88</v>
      </c>
    </row>
    <row r="5" spans="1:4">
      <c r="A5" s="6" t="s">
        <v>84</v>
      </c>
      <c r="B5" s="5">
        <v>3.0874999999999999</v>
      </c>
      <c r="C5" s="5">
        <v>2.08</v>
      </c>
      <c r="D5" s="5">
        <v>2.5837499999999998</v>
      </c>
    </row>
    <row r="6" spans="1:4">
      <c r="A6" s="6" t="s">
        <v>85</v>
      </c>
      <c r="B6" s="5">
        <v>2.2091666666666669</v>
      </c>
      <c r="C6" s="5">
        <v>2.1833333333333336</v>
      </c>
      <c r="D6" s="5">
        <v>2.19625</v>
      </c>
    </row>
    <row r="7" spans="1:4">
      <c r="A7" s="6" t="s">
        <v>86</v>
      </c>
      <c r="B7" s="5">
        <v>1.5700000000000003</v>
      </c>
      <c r="C7" s="5">
        <v>2.7133333333333334</v>
      </c>
      <c r="D7" s="5">
        <v>2.1416666666666666</v>
      </c>
    </row>
    <row r="8" spans="1:4">
      <c r="A8" s="6" t="s">
        <v>88</v>
      </c>
      <c r="B8" s="5">
        <v>2.0607142857142855</v>
      </c>
      <c r="C8" s="5">
        <v>2.395714285714285</v>
      </c>
      <c r="D8" s="5">
        <v>2.2282142857142859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4"/>
  <sheetViews>
    <sheetView workbookViewId="0">
      <selection activeCell="D4" sqref="D4"/>
    </sheetView>
  </sheetViews>
  <sheetFormatPr baseColWidth="10" defaultRowHeight="15" x14ac:dyDescent="0"/>
  <cols>
    <col min="1" max="1" width="20.83203125" customWidth="1"/>
    <col min="2" max="2" width="15.83203125" customWidth="1"/>
    <col min="3" max="3" width="12.83203125" customWidth="1"/>
    <col min="4" max="4" width="6.83203125" customWidth="1"/>
    <col min="5" max="5" width="10.83203125" customWidth="1"/>
    <col min="6" max="6" width="20.6640625" customWidth="1"/>
    <col min="7" max="7" width="20.33203125" customWidth="1"/>
    <col min="8" max="8" width="25.1640625" customWidth="1"/>
    <col min="9" max="9" width="25" customWidth="1"/>
    <col min="10" max="14" width="6.83203125" customWidth="1"/>
    <col min="15" max="17" width="7.83203125" customWidth="1"/>
    <col min="18" max="26" width="6.83203125" customWidth="1"/>
    <col min="27" max="29" width="7.83203125" customWidth="1"/>
    <col min="30" max="30" width="18.33203125" bestFit="1" customWidth="1"/>
    <col min="31" max="31" width="15" bestFit="1" customWidth="1"/>
    <col min="32" max="34" width="7.83203125" customWidth="1"/>
    <col min="35" max="43" width="6.83203125" customWidth="1"/>
    <col min="44" max="46" width="7.83203125" customWidth="1"/>
    <col min="47" max="55" width="6.83203125" customWidth="1"/>
    <col min="56" max="58" width="7.83203125" customWidth="1"/>
    <col min="59" max="59" width="17.5" bestFit="1" customWidth="1"/>
    <col min="60" max="60" width="9" customWidth="1"/>
    <col min="61" max="61" width="11.5" bestFit="1" customWidth="1"/>
    <col min="62" max="62" width="12.1640625" bestFit="1" customWidth="1"/>
  </cols>
  <sheetData>
    <row r="3" spans="1:5">
      <c r="A3" s="4" t="s">
        <v>48</v>
      </c>
      <c r="B3" s="4" t="s">
        <v>46</v>
      </c>
    </row>
    <row r="4" spans="1:5">
      <c r="A4" s="4" t="s">
        <v>44</v>
      </c>
      <c r="B4" t="s">
        <v>25</v>
      </c>
      <c r="C4" t="s">
        <v>30</v>
      </c>
      <c r="D4" t="s">
        <v>49</v>
      </c>
      <c r="E4" t="s">
        <v>45</v>
      </c>
    </row>
    <row r="5" spans="1:5">
      <c r="A5" s="6">
        <v>41883</v>
      </c>
      <c r="B5" s="7">
        <v>7</v>
      </c>
      <c r="C5" s="7">
        <v>24</v>
      </c>
      <c r="D5" s="7"/>
      <c r="E5" s="7">
        <v>31</v>
      </c>
    </row>
    <row r="6" spans="1:5">
      <c r="A6" s="6">
        <v>41913</v>
      </c>
      <c r="B6" s="7">
        <v>20</v>
      </c>
      <c r="C6" s="7">
        <v>5</v>
      </c>
      <c r="D6" s="7"/>
      <c r="E6" s="7">
        <v>25</v>
      </c>
    </row>
    <row r="7" spans="1:5">
      <c r="A7" s="6">
        <v>41944</v>
      </c>
      <c r="B7" s="7">
        <v>28</v>
      </c>
      <c r="C7" s="7">
        <v>0</v>
      </c>
      <c r="D7" s="7"/>
      <c r="E7" s="7">
        <v>28</v>
      </c>
    </row>
    <row r="8" spans="1:5">
      <c r="A8" s="6">
        <v>41974</v>
      </c>
      <c r="B8" s="7">
        <v>25</v>
      </c>
      <c r="C8" s="7">
        <v>2</v>
      </c>
      <c r="D8" s="7"/>
      <c r="E8" s="7">
        <v>27</v>
      </c>
    </row>
    <row r="9" spans="1:5">
      <c r="A9" s="6">
        <v>42005</v>
      </c>
      <c r="B9" s="7">
        <v>29</v>
      </c>
      <c r="C9" s="7">
        <v>25</v>
      </c>
      <c r="D9" s="7"/>
      <c r="E9" s="7">
        <v>54</v>
      </c>
    </row>
    <row r="10" spans="1:5">
      <c r="A10" s="6">
        <v>42036</v>
      </c>
      <c r="B10" s="7">
        <v>17</v>
      </c>
      <c r="C10" s="7">
        <v>19</v>
      </c>
      <c r="D10" s="7"/>
      <c r="E10" s="7">
        <v>36</v>
      </c>
    </row>
    <row r="11" spans="1:5">
      <c r="A11" s="6">
        <v>42064</v>
      </c>
      <c r="B11" s="7">
        <v>12</v>
      </c>
      <c r="C11" s="7">
        <v>10</v>
      </c>
      <c r="D11" s="7"/>
      <c r="E11" s="7">
        <v>22</v>
      </c>
    </row>
    <row r="12" spans="1:5">
      <c r="A12" s="6">
        <v>42095</v>
      </c>
      <c r="B12" s="7">
        <v>10</v>
      </c>
      <c r="C12" s="7">
        <v>5</v>
      </c>
      <c r="D12" s="7"/>
      <c r="E12" s="7">
        <v>15</v>
      </c>
    </row>
    <row r="13" spans="1:5">
      <c r="A13" s="6">
        <v>42125</v>
      </c>
      <c r="B13" s="7">
        <v>8</v>
      </c>
      <c r="C13" s="7">
        <v>0</v>
      </c>
      <c r="D13" s="7"/>
      <c r="E13" s="7">
        <v>8</v>
      </c>
    </row>
    <row r="14" spans="1:5">
      <c r="A14" s="6">
        <v>42156</v>
      </c>
      <c r="B14" s="7">
        <v>9</v>
      </c>
      <c r="C14" s="7">
        <v>1</v>
      </c>
      <c r="D14" s="7"/>
      <c r="E14" s="7">
        <v>10</v>
      </c>
    </row>
    <row r="15" spans="1:5">
      <c r="A15" s="6">
        <v>42186</v>
      </c>
      <c r="B15" s="7">
        <v>5</v>
      </c>
      <c r="C15" s="7">
        <v>33</v>
      </c>
      <c r="D15" s="7"/>
      <c r="E15" s="7">
        <v>38</v>
      </c>
    </row>
    <row r="16" spans="1:5">
      <c r="A16" s="6">
        <v>42217</v>
      </c>
      <c r="B16" s="7">
        <v>5</v>
      </c>
      <c r="C16" s="7">
        <v>28</v>
      </c>
      <c r="D16" s="7"/>
      <c r="E16" s="7">
        <v>33</v>
      </c>
    </row>
    <row r="17" spans="1:5">
      <c r="A17" s="6">
        <v>42248</v>
      </c>
      <c r="B17" s="7">
        <v>4</v>
      </c>
      <c r="C17" s="7">
        <v>16</v>
      </c>
      <c r="D17" s="7"/>
      <c r="E17" s="7">
        <v>20</v>
      </c>
    </row>
    <row r="18" spans="1:5">
      <c r="A18" s="6">
        <v>42278</v>
      </c>
      <c r="B18" s="7">
        <v>1</v>
      </c>
      <c r="C18" s="7">
        <v>10</v>
      </c>
      <c r="D18" s="7"/>
      <c r="E18" s="7">
        <v>11</v>
      </c>
    </row>
    <row r="19" spans="1:5">
      <c r="A19" s="6">
        <v>42309</v>
      </c>
      <c r="B19" s="7">
        <v>0</v>
      </c>
      <c r="C19" s="7">
        <v>5</v>
      </c>
      <c r="D19" s="7"/>
      <c r="E19" s="7">
        <v>5</v>
      </c>
    </row>
    <row r="20" spans="1:5">
      <c r="A20" s="6">
        <v>42339</v>
      </c>
      <c r="B20" s="7">
        <v>1</v>
      </c>
      <c r="C20" s="7">
        <v>17</v>
      </c>
      <c r="D20" s="7"/>
      <c r="E20" s="7">
        <v>18</v>
      </c>
    </row>
    <row r="21" spans="1:5">
      <c r="A21" s="6">
        <v>42370</v>
      </c>
      <c r="B21" s="7">
        <v>5</v>
      </c>
      <c r="C21" s="7">
        <v>12</v>
      </c>
      <c r="D21" s="7"/>
      <c r="E21" s="7">
        <v>17</v>
      </c>
    </row>
    <row r="22" spans="1:5">
      <c r="A22" s="6">
        <v>42401</v>
      </c>
      <c r="B22" s="7">
        <v>4</v>
      </c>
      <c r="C22" s="7">
        <v>3</v>
      </c>
      <c r="D22" s="7"/>
      <c r="E22" s="7">
        <v>7</v>
      </c>
    </row>
    <row r="23" spans="1:5">
      <c r="A23" s="6">
        <v>42430</v>
      </c>
      <c r="B23" s="7">
        <v>3</v>
      </c>
      <c r="C23" s="7">
        <v>6</v>
      </c>
      <c r="D23" s="7"/>
      <c r="E23" s="7">
        <v>9</v>
      </c>
    </row>
    <row r="24" spans="1:5">
      <c r="A24" s="6">
        <v>42461</v>
      </c>
      <c r="B24" s="7">
        <v>20</v>
      </c>
      <c r="C24" s="7">
        <v>1</v>
      </c>
      <c r="D24" s="7"/>
      <c r="E24" s="7">
        <v>21</v>
      </c>
    </row>
    <row r="25" spans="1:5">
      <c r="A25" s="6">
        <v>42491</v>
      </c>
      <c r="B25" s="7">
        <v>11</v>
      </c>
      <c r="C25" s="7">
        <v>2</v>
      </c>
      <c r="D25" s="7"/>
      <c r="E25" s="7">
        <v>13</v>
      </c>
    </row>
    <row r="26" spans="1:5">
      <c r="A26" s="6">
        <v>42522</v>
      </c>
      <c r="B26" s="7">
        <v>13</v>
      </c>
      <c r="C26" s="7">
        <v>4</v>
      </c>
      <c r="D26" s="7"/>
      <c r="E26" s="7">
        <v>17</v>
      </c>
    </row>
    <row r="27" spans="1:5">
      <c r="A27" s="6">
        <v>42552</v>
      </c>
      <c r="B27" s="7">
        <v>5</v>
      </c>
      <c r="C27" s="7">
        <v>11</v>
      </c>
      <c r="D27" s="7"/>
      <c r="E27" s="7">
        <v>16</v>
      </c>
    </row>
    <row r="28" spans="1:5">
      <c r="A28" s="6">
        <v>42583</v>
      </c>
      <c r="B28" s="7">
        <v>4</v>
      </c>
      <c r="C28" s="7">
        <v>12</v>
      </c>
      <c r="D28" s="7"/>
      <c r="E28" s="7">
        <v>16</v>
      </c>
    </row>
    <row r="29" spans="1:5">
      <c r="A29" s="6">
        <v>42614</v>
      </c>
      <c r="B29" s="7">
        <v>4</v>
      </c>
      <c r="C29" s="7">
        <v>11</v>
      </c>
      <c r="D29" s="7"/>
      <c r="E29" s="7">
        <v>15</v>
      </c>
    </row>
    <row r="30" spans="1:5">
      <c r="A30" s="6">
        <v>42644</v>
      </c>
      <c r="B30" s="7">
        <v>2</v>
      </c>
      <c r="C30" s="7">
        <v>28</v>
      </c>
      <c r="D30" s="7"/>
      <c r="E30" s="7">
        <v>30</v>
      </c>
    </row>
    <row r="31" spans="1:5">
      <c r="A31" s="6">
        <v>42675</v>
      </c>
      <c r="B31" s="7">
        <v>3</v>
      </c>
      <c r="C31" s="7">
        <v>45</v>
      </c>
      <c r="D31" s="7"/>
      <c r="E31" s="7">
        <v>48</v>
      </c>
    </row>
    <row r="32" spans="1:5">
      <c r="A32" s="6">
        <v>42705</v>
      </c>
      <c r="B32" s="7">
        <v>4</v>
      </c>
      <c r="C32" s="7">
        <v>83</v>
      </c>
      <c r="D32" s="7"/>
      <c r="E32" s="7">
        <v>87</v>
      </c>
    </row>
    <row r="33" spans="1:5">
      <c r="A33" s="8" t="s">
        <v>49</v>
      </c>
      <c r="B33" s="7"/>
      <c r="C33" s="7"/>
      <c r="D33" s="7"/>
      <c r="E33" s="7"/>
    </row>
    <row r="34" spans="1:5">
      <c r="A34" s="8" t="s">
        <v>45</v>
      </c>
      <c r="B34" s="7">
        <v>259</v>
      </c>
      <c r="C34" s="7">
        <v>418</v>
      </c>
      <c r="D34" s="7"/>
      <c r="E34" s="7">
        <v>677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workbookViewId="0">
      <selection activeCell="B3" sqref="B3"/>
    </sheetView>
  </sheetViews>
  <sheetFormatPr baseColWidth="10" defaultRowHeight="15" x14ac:dyDescent="0"/>
  <cols>
    <col min="1" max="1" width="13.83203125" bestFit="1" customWidth="1"/>
    <col min="2" max="2" width="15.33203125" bestFit="1" customWidth="1"/>
    <col min="3" max="3" width="19.6640625" bestFit="1" customWidth="1"/>
    <col min="4" max="9" width="20.6640625" bestFit="1" customWidth="1"/>
  </cols>
  <sheetData>
    <row r="3" spans="1:8" ht="45">
      <c r="B3" s="17" t="s">
        <v>91</v>
      </c>
    </row>
    <row r="4" spans="1:8">
      <c r="A4" s="4" t="s">
        <v>90</v>
      </c>
      <c r="B4" t="s">
        <v>47</v>
      </c>
      <c r="C4" t="s">
        <v>52</v>
      </c>
      <c r="D4" t="s">
        <v>50</v>
      </c>
      <c r="E4" t="s">
        <v>51</v>
      </c>
      <c r="F4" t="s">
        <v>53</v>
      </c>
      <c r="G4" t="s">
        <v>54</v>
      </c>
      <c r="H4" t="s">
        <v>55</v>
      </c>
    </row>
    <row r="5" spans="1:8">
      <c r="A5" s="8" t="s">
        <v>25</v>
      </c>
      <c r="B5" s="16">
        <v>894509</v>
      </c>
      <c r="C5" s="16">
        <v>604755</v>
      </c>
      <c r="D5" s="16">
        <v>225938</v>
      </c>
      <c r="E5" s="16">
        <v>45592</v>
      </c>
      <c r="F5" s="16">
        <f>SUM(C5:E5)</f>
        <v>876285</v>
      </c>
      <c r="G5" s="3">
        <f>(F5/B5)</f>
        <v>0.97962681202760393</v>
      </c>
      <c r="H5" s="9">
        <f>(1-G5)</f>
        <v>2.0373187972396067E-2</v>
      </c>
    </row>
    <row r="6" spans="1:8">
      <c r="A6" s="8" t="s">
        <v>30</v>
      </c>
      <c r="B6" s="16">
        <v>1244224</v>
      </c>
      <c r="C6" s="16">
        <v>820732</v>
      </c>
      <c r="D6" s="16">
        <v>328834</v>
      </c>
      <c r="E6" s="16">
        <v>64734</v>
      </c>
      <c r="F6" s="16">
        <f t="shared" ref="F6:F7" si="0">SUM(C6:E6)</f>
        <v>1214300</v>
      </c>
      <c r="G6" s="3">
        <f t="shared" ref="G6:G7" si="1">(F6/B6)</f>
        <v>0.97594966822694307</v>
      </c>
      <c r="H6" s="9">
        <f t="shared" ref="H6:H7" si="2">(1-G6)</f>
        <v>2.4050331773056932E-2</v>
      </c>
    </row>
    <row r="7" spans="1:8">
      <c r="A7" s="8" t="s">
        <v>45</v>
      </c>
      <c r="B7" s="16">
        <v>2138733</v>
      </c>
      <c r="C7" s="16">
        <v>1425487</v>
      </c>
      <c r="D7" s="16">
        <v>554772</v>
      </c>
      <c r="E7" s="16">
        <v>110326</v>
      </c>
      <c r="F7" s="16">
        <f t="shared" si="0"/>
        <v>2090585</v>
      </c>
      <c r="G7" s="3">
        <f t="shared" si="1"/>
        <v>0.97748760597980211</v>
      </c>
      <c r="H7" s="9">
        <f t="shared" si="2"/>
        <v>2.251239402019789E-2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workbookViewId="0">
      <selection activeCell="D18" sqref="D18"/>
    </sheetView>
  </sheetViews>
  <sheetFormatPr baseColWidth="10" defaultRowHeight="15" x14ac:dyDescent="0"/>
  <cols>
    <col min="1" max="1" width="24.83203125" bestFit="1" customWidth="1"/>
    <col min="2" max="2" width="15.83203125" bestFit="1" customWidth="1"/>
    <col min="3" max="3" width="12.83203125" bestFit="1" customWidth="1"/>
    <col min="4" max="4" width="7.83203125" bestFit="1" customWidth="1"/>
  </cols>
  <sheetData>
    <row r="3" spans="1:4">
      <c r="A3" s="4" t="s">
        <v>87</v>
      </c>
      <c r="B3" s="4" t="s">
        <v>46</v>
      </c>
    </row>
    <row r="4" spans="1:4">
      <c r="A4" s="4" t="s">
        <v>44</v>
      </c>
      <c r="B4" t="s">
        <v>25</v>
      </c>
      <c r="C4" t="s">
        <v>30</v>
      </c>
      <c r="D4" t="s">
        <v>88</v>
      </c>
    </row>
    <row r="5" spans="1:4">
      <c r="A5" s="6" t="s">
        <v>84</v>
      </c>
      <c r="B5" s="5">
        <v>4.2549999999999999</v>
      </c>
      <c r="C5" s="5">
        <v>4.5025000000000004</v>
      </c>
      <c r="D5" s="5">
        <v>4.3787500000000001</v>
      </c>
    </row>
    <row r="6" spans="1:4">
      <c r="A6" s="6" t="s">
        <v>85</v>
      </c>
      <c r="B6" s="5">
        <v>2.6458333333333335</v>
      </c>
      <c r="C6" s="5">
        <v>3.3758333333333339</v>
      </c>
      <c r="D6" s="5">
        <v>3.0108333333333337</v>
      </c>
    </row>
    <row r="7" spans="1:4">
      <c r="A7" s="6" t="s">
        <v>86</v>
      </c>
      <c r="B7" s="5">
        <v>1.6725000000000003</v>
      </c>
      <c r="C7" s="5">
        <v>2.0083333333333333</v>
      </c>
      <c r="D7" s="5">
        <v>1.8404166666666664</v>
      </c>
    </row>
    <row r="8" spans="1:4">
      <c r="A8" s="6" t="s">
        <v>88</v>
      </c>
      <c r="B8" s="5">
        <v>2.4585714285714286</v>
      </c>
      <c r="C8" s="5">
        <v>2.9507142857142861</v>
      </c>
      <c r="D8" s="5">
        <v>2.7046428571428573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workbookViewId="0">
      <selection activeCell="A4" sqref="A4"/>
    </sheetView>
  </sheetViews>
  <sheetFormatPr baseColWidth="10" defaultRowHeight="15" x14ac:dyDescent="0"/>
  <cols>
    <col min="1" max="1" width="24.1640625" bestFit="1" customWidth="1"/>
    <col min="2" max="2" width="15.83203125" bestFit="1" customWidth="1"/>
    <col min="3" max="3" width="12.83203125" bestFit="1" customWidth="1"/>
    <col min="4" max="4" width="10.83203125" customWidth="1"/>
  </cols>
  <sheetData>
    <row r="3" spans="1:4">
      <c r="A3" s="4" t="s">
        <v>89</v>
      </c>
      <c r="B3" s="4" t="s">
        <v>46</v>
      </c>
    </row>
    <row r="4" spans="1:4">
      <c r="A4" s="4" t="s">
        <v>44</v>
      </c>
      <c r="B4" t="s">
        <v>25</v>
      </c>
      <c r="C4" t="s">
        <v>30</v>
      </c>
      <c r="D4" t="s">
        <v>88</v>
      </c>
    </row>
    <row r="5" spans="1:4">
      <c r="A5" s="6" t="s">
        <v>84</v>
      </c>
      <c r="B5" s="15">
        <v>721.25</v>
      </c>
      <c r="C5" s="15">
        <v>682</v>
      </c>
      <c r="D5" s="15">
        <v>701.625</v>
      </c>
    </row>
    <row r="6" spans="1:4">
      <c r="A6" s="6" t="s">
        <v>85</v>
      </c>
      <c r="B6" s="15">
        <v>535.75</v>
      </c>
      <c r="C6" s="15">
        <v>724.41666666666663</v>
      </c>
      <c r="D6" s="15">
        <v>630.08333333333337</v>
      </c>
    </row>
    <row r="7" spans="1:4">
      <c r="A7" s="6" t="s">
        <v>86</v>
      </c>
      <c r="B7" s="15">
        <v>408.91666666666669</v>
      </c>
      <c r="C7" s="15">
        <v>977.16666666666663</v>
      </c>
      <c r="D7" s="15">
        <v>693.04166666666663</v>
      </c>
    </row>
    <row r="8" spans="1:4">
      <c r="A8" s="6" t="s">
        <v>88</v>
      </c>
      <c r="B8" s="15">
        <v>507.89285714285717</v>
      </c>
      <c r="C8" s="15">
        <v>826.67857142857144</v>
      </c>
      <c r="D8" s="15">
        <v>667.28571428571433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opLeftCell="A4" workbookViewId="0">
      <selection activeCell="A20" sqref="A20"/>
    </sheetView>
  </sheetViews>
  <sheetFormatPr baseColWidth="10" defaultRowHeight="15" x14ac:dyDescent="0"/>
  <cols>
    <col min="1" max="16384" width="10.83203125" style="10"/>
  </cols>
  <sheetData>
    <row r="1" spans="1:1">
      <c r="A1" s="10" t="s">
        <v>36</v>
      </c>
    </row>
    <row r="2" spans="1:1">
      <c r="A2" s="10" t="s">
        <v>35</v>
      </c>
    </row>
    <row r="3" spans="1:1">
      <c r="A3" s="10" t="s">
        <v>56</v>
      </c>
    </row>
    <row r="4" spans="1:1">
      <c r="A4" s="11" t="s">
        <v>57</v>
      </c>
    </row>
    <row r="5" spans="1:1">
      <c r="A5" s="12"/>
    </row>
    <row r="6" spans="1:1">
      <c r="A6" s="13" t="s">
        <v>58</v>
      </c>
    </row>
    <row r="7" spans="1:1">
      <c r="A7" s="12"/>
    </row>
    <row r="8" spans="1:1">
      <c r="A8" s="13" t="s">
        <v>59</v>
      </c>
    </row>
    <row r="9" spans="1:1">
      <c r="A9" s="12"/>
    </row>
    <row r="10" spans="1:1">
      <c r="A10" s="13" t="s">
        <v>60</v>
      </c>
    </row>
    <row r="11" spans="1:1">
      <c r="A11" s="12"/>
    </row>
    <row r="12" spans="1:1">
      <c r="A12" s="13" t="s">
        <v>61</v>
      </c>
    </row>
    <row r="13" spans="1:1">
      <c r="A13" s="12"/>
    </row>
    <row r="14" spans="1:1">
      <c r="A14" s="13" t="s">
        <v>62</v>
      </c>
    </row>
    <row r="15" spans="1:1">
      <c r="A15" s="14"/>
    </row>
    <row r="16" spans="1:1">
      <c r="A16" s="11" t="s">
        <v>63</v>
      </c>
    </row>
    <row r="17" spans="1:1">
      <c r="A17" s="12"/>
    </row>
    <row r="18" spans="1:1">
      <c r="A18" s="13" t="s">
        <v>64</v>
      </c>
    </row>
    <row r="19" spans="1:1">
      <c r="A19" s="12"/>
    </row>
    <row r="20" spans="1:1">
      <c r="A20" s="13" t="s">
        <v>65</v>
      </c>
    </row>
    <row r="21" spans="1:1">
      <c r="A21" s="12"/>
    </row>
    <row r="22" spans="1:1">
      <c r="A22" s="13" t="s">
        <v>66</v>
      </c>
    </row>
    <row r="23" spans="1:1">
      <c r="A23" s="12"/>
    </row>
    <row r="24" spans="1:1">
      <c r="A24" s="13" t="s">
        <v>67</v>
      </c>
    </row>
    <row r="25" spans="1:1">
      <c r="A25" s="12"/>
    </row>
    <row r="26" spans="1:1">
      <c r="A26" s="13" t="s">
        <v>68</v>
      </c>
    </row>
    <row r="27" spans="1:1">
      <c r="A27" s="12"/>
    </row>
    <row r="28" spans="1:1">
      <c r="A28" s="13" t="s">
        <v>69</v>
      </c>
    </row>
    <row r="29" spans="1:1">
      <c r="A29" s="12"/>
    </row>
    <row r="30" spans="1:1">
      <c r="A30" s="13" t="s">
        <v>70</v>
      </c>
    </row>
    <row r="31" spans="1:1">
      <c r="A31" s="12"/>
    </row>
    <row r="32" spans="1:1">
      <c r="A32" s="13" t="s">
        <v>71</v>
      </c>
    </row>
    <row r="33" spans="1:1">
      <c r="A33" s="12"/>
    </row>
    <row r="34" spans="1:1">
      <c r="A34" s="13" t="s">
        <v>72</v>
      </c>
    </row>
    <row r="35" spans="1:1">
      <c r="A35" s="12"/>
    </row>
    <row r="36" spans="1:1">
      <c r="A36" s="13" t="s">
        <v>73</v>
      </c>
    </row>
    <row r="37" spans="1:1">
      <c r="A37" s="12"/>
    </row>
    <row r="38" spans="1:1">
      <c r="A38" s="13" t="s">
        <v>74</v>
      </c>
    </row>
    <row r="39" spans="1:1">
      <c r="A39" s="12"/>
    </row>
    <row r="40" spans="1:1">
      <c r="A40" s="13" t="s">
        <v>75</v>
      </c>
    </row>
    <row r="41" spans="1:1">
      <c r="A41" s="12"/>
    </row>
    <row r="42" spans="1:1">
      <c r="A42" s="13" t="s">
        <v>76</v>
      </c>
    </row>
    <row r="43" spans="1:1">
      <c r="A43" s="12"/>
    </row>
    <row r="44" spans="1:1">
      <c r="A44" s="13" t="s">
        <v>77</v>
      </c>
    </row>
    <row r="45" spans="1:1">
      <c r="A45" s="12"/>
    </row>
    <row r="46" spans="1:1">
      <c r="A46" s="13" t="s">
        <v>78</v>
      </c>
    </row>
    <row r="47" spans="1:1">
      <c r="A47" s="12"/>
    </row>
    <row r="48" spans="1:1">
      <c r="A48" s="13" t="s">
        <v>79</v>
      </c>
    </row>
    <row r="49" spans="1:1">
      <c r="A49" s="12"/>
    </row>
    <row r="50" spans="1:1">
      <c r="A50" s="13" t="s">
        <v>80</v>
      </c>
    </row>
    <row r="51" spans="1:1">
      <c r="A51" s="12"/>
    </row>
    <row r="52" spans="1:1">
      <c r="A52" s="13" t="s">
        <v>81</v>
      </c>
    </row>
    <row r="53" spans="1:1">
      <c r="A53" s="12"/>
    </row>
    <row r="54" spans="1:1">
      <c r="A54" s="13" t="s">
        <v>82</v>
      </c>
    </row>
    <row r="55" spans="1:1">
      <c r="A55" s="12"/>
    </row>
    <row r="56" spans="1:1">
      <c r="A56" s="13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va_wait_completed</vt:lpstr>
      <vt:lpstr>Average appointments by year</vt:lpstr>
      <vt:lpstr>% Wait Times 30 days + more</vt:lpstr>
      <vt:lpstr>Total appointment &gt;120 days</vt:lpstr>
      <vt:lpstr>Adding wait times &lt;30 days</vt:lpstr>
      <vt:lpstr>Mental health wait times</vt:lpstr>
      <vt:lpstr>Average 30-60 day by year</vt:lpstr>
      <vt:lpstr>data dictionary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Rob Wells</cp:lastModifiedBy>
  <dcterms:created xsi:type="dcterms:W3CDTF">2017-09-12T16:17:39Z</dcterms:created>
  <dcterms:modified xsi:type="dcterms:W3CDTF">2017-09-21T13:17:33Z</dcterms:modified>
</cp:coreProperties>
</file>