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docs.uark.edu\mydocs\jodyp\Documents\ASG ACCOUNTING INFO\2016-2017 Reports to Division\"/>
    </mc:Choice>
  </mc:AlternateContent>
  <bookViews>
    <workbookView xWindow="0" yWindow="0" windowWidth="28800" windowHeight="12435"/>
  </bookViews>
  <sheets>
    <sheet name="FY15 ASG Budget" sheetId="1" r:id="rId1"/>
    <sheet name="Sheet2" sheetId="2" r:id="rId2"/>
    <sheet name="Sheet3" sheetId="3" r:id="rId3"/>
  </sheets>
  <definedNames>
    <definedName name="_xlnm.Print_Area" localSheetId="0">'FY15 ASG Budget'!$A$101:$G$165</definedName>
  </definedNames>
  <calcPr calcId="152511"/>
</workbook>
</file>

<file path=xl/calcChain.xml><?xml version="1.0" encoding="utf-8"?>
<calcChain xmlns="http://schemas.openxmlformats.org/spreadsheetml/2006/main">
  <c r="D233" i="1" l="1"/>
  <c r="D5" i="1"/>
  <c r="D237" i="1" l="1"/>
  <c r="D228" i="1"/>
  <c r="D97" i="1"/>
  <c r="D207" i="1" l="1"/>
  <c r="D35" i="1"/>
  <c r="D192" i="1"/>
  <c r="D201" i="1" s="1"/>
  <c r="D168" i="1"/>
  <c r="D139" i="1"/>
  <c r="D103" i="1"/>
  <c r="D29" i="1"/>
  <c r="D9" i="1"/>
  <c r="D175" i="1"/>
  <c r="D183" i="1"/>
  <c r="D64" i="1"/>
  <c r="D18" i="1"/>
  <c r="D118" i="1"/>
  <c r="D162" i="1"/>
  <c r="D112" i="1"/>
  <c r="D48" i="1"/>
  <c r="D133" i="1"/>
  <c r="D149" i="1"/>
  <c r="D144" i="1"/>
  <c r="D99" i="1" l="1"/>
  <c r="D164" i="1"/>
  <c r="D203" i="1"/>
  <c r="D135" i="1"/>
  <c r="D31" i="1"/>
  <c r="D240" i="1" l="1"/>
</calcChain>
</file>

<file path=xl/sharedStrings.xml><?xml version="1.0" encoding="utf-8"?>
<sst xmlns="http://schemas.openxmlformats.org/spreadsheetml/2006/main" count="374" uniqueCount="223">
  <si>
    <t>Prog #</t>
  </si>
  <si>
    <t>REVENUE:</t>
  </si>
  <si>
    <t>Less 5% reduction</t>
  </si>
  <si>
    <t>Operating ASG Revenue:</t>
  </si>
  <si>
    <t>TOTAL JUDICIAL</t>
  </si>
  <si>
    <t>Personnel Expenses:</t>
  </si>
  <si>
    <t>Projected</t>
  </si>
  <si>
    <t>Actual to date</t>
  </si>
  <si>
    <t>Difference</t>
  </si>
  <si>
    <t>% Realized</t>
  </si>
  <si>
    <t xml:space="preserve"> </t>
  </si>
  <si>
    <t>Total Personnel Expenses:</t>
  </si>
  <si>
    <t>Operating Expenses:</t>
  </si>
  <si>
    <t>Copying/Printing</t>
  </si>
  <si>
    <t>Office Supplies</t>
  </si>
  <si>
    <t xml:space="preserve">Misc </t>
  </si>
  <si>
    <t>Total Operating Expenses:</t>
  </si>
  <si>
    <t>Programming Expenses:</t>
  </si>
  <si>
    <t>ASG Awards Banquet</t>
  </si>
  <si>
    <t>Election Food/Promo</t>
  </si>
  <si>
    <t>Total Programming Expenses:</t>
  </si>
  <si>
    <t>TOTAL EXEC</t>
  </si>
  <si>
    <t>Classified Salary President</t>
  </si>
  <si>
    <t>Classified Salary Vice President</t>
  </si>
  <si>
    <t>Classified Salary Secretary</t>
  </si>
  <si>
    <t>Classified Salary Treasurer</t>
  </si>
  <si>
    <t>Classified Salary Chief of Staff</t>
  </si>
  <si>
    <t>Classified Fringes</t>
  </si>
  <si>
    <t>Summer Wages</t>
  </si>
  <si>
    <t>Webmaster</t>
  </si>
  <si>
    <t>Advertising</t>
  </si>
  <si>
    <t>Business Cards</t>
  </si>
  <si>
    <t>Copies</t>
  </si>
  <si>
    <t>Equipment Repair/Software</t>
  </si>
  <si>
    <t>Long Distance</t>
  </si>
  <si>
    <t>Paper</t>
  </si>
  <si>
    <t>Sam's Card Renewal</t>
  </si>
  <si>
    <t>Telephone Lines</t>
  </si>
  <si>
    <t>All-ASG Retreat</t>
  </si>
  <si>
    <t>ASG Exec Retreat</t>
  </si>
  <si>
    <t>ASG Mid-Semester Banquet</t>
  </si>
  <si>
    <t>Faculty Appreciation</t>
  </si>
  <si>
    <t>Honorary Family</t>
  </si>
  <si>
    <t>Memorial Fund</t>
  </si>
  <si>
    <t>MLK Jr. Day</t>
  </si>
  <si>
    <t>Unallocated Programming Exp</t>
  </si>
  <si>
    <t>Walmart +/-</t>
  </si>
  <si>
    <t>-</t>
  </si>
  <si>
    <t xml:space="preserve">Total Executive </t>
  </si>
  <si>
    <t xml:space="preserve">   </t>
  </si>
  <si>
    <t>Less 5%</t>
  </si>
  <si>
    <t>TOTAL SENATE</t>
  </si>
  <si>
    <t>Salary Chair of Senate</t>
  </si>
  <si>
    <t>Parking Permit</t>
  </si>
  <si>
    <t>Office Supplies/Computer Repair</t>
  </si>
  <si>
    <t>Phone &amp; Long Distance</t>
  </si>
  <si>
    <t>ASG Cabinet/Senate Induct</t>
  </si>
  <si>
    <t>Unallocated Program Exp</t>
  </si>
  <si>
    <t>Total Senate:</t>
  </si>
  <si>
    <t>Less 5% reserve</t>
  </si>
  <si>
    <t>TOTAL ALLOCATIONS</t>
  </si>
  <si>
    <t>OF</t>
  </si>
  <si>
    <t>Telephones</t>
  </si>
  <si>
    <t>AL</t>
  </si>
  <si>
    <t>Fall Financial Allocation</t>
  </si>
  <si>
    <t>Spring Financial Allocation</t>
  </si>
  <si>
    <t>Financial Allocation Reserve</t>
  </si>
  <si>
    <t>Total ASG Expenses:</t>
  </si>
  <si>
    <t>Homecoming</t>
  </si>
  <si>
    <t xml:space="preserve">                           </t>
  </si>
  <si>
    <t>Unallocated</t>
  </si>
  <si>
    <t>Total Fresh HOGS</t>
  </si>
  <si>
    <t>Administrative Funds</t>
  </si>
  <si>
    <t>Welcome Week Cookout/Movie Night</t>
  </si>
  <si>
    <t xml:space="preserve">Misc adj +/- </t>
  </si>
  <si>
    <t>AD</t>
  </si>
  <si>
    <t>EX</t>
  </si>
  <si>
    <t>Office Expense (supplies, copies)</t>
  </si>
  <si>
    <t>RSO Office Space (fixtures, etc)</t>
  </si>
  <si>
    <t>Campaign Simulation</t>
  </si>
  <si>
    <t>OP</t>
  </si>
  <si>
    <t>PROG</t>
  </si>
  <si>
    <t>Historian, Senate Bill #6</t>
  </si>
  <si>
    <t>Chancellor's Ball</t>
  </si>
  <si>
    <t>Chair of Senate Election/Reception</t>
  </si>
  <si>
    <t>Fresh Hogs Achievement Awards Banquet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</si>
  <si>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</si>
  <si>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</si>
  <si>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ASG Awards  Banquet  </t>
  </si>
  <si>
    <t xml:space="preserve">Senate Orientation </t>
  </si>
  <si>
    <t xml:space="preserve">Interview Costs </t>
  </si>
  <si>
    <t>TOTAL GRADUATE STUDENT CONGRESS</t>
  </si>
  <si>
    <t>Operating Expenses</t>
  </si>
  <si>
    <t>Office Supplies/Equipment Repair</t>
  </si>
  <si>
    <t>Phone/Long Distance</t>
  </si>
  <si>
    <t>TOTAL CAPITAL IMPROVEMENTS</t>
  </si>
  <si>
    <t>PB</t>
  </si>
  <si>
    <t>PAB Meeting Expenses</t>
  </si>
  <si>
    <t>IA</t>
  </si>
  <si>
    <t>Inauguration Expenses</t>
  </si>
  <si>
    <t>NE</t>
  </si>
  <si>
    <t>Capital Improvements:</t>
  </si>
  <si>
    <t>Total Unallocated</t>
  </si>
  <si>
    <t>All ASG Retreat</t>
  </si>
  <si>
    <t>Big Events</t>
  </si>
  <si>
    <t>Social Committee</t>
  </si>
  <si>
    <t>Professional Development Committee</t>
  </si>
  <si>
    <t>CF</t>
  </si>
  <si>
    <t xml:space="preserve">Parking Permits </t>
  </si>
  <si>
    <t>ASG Judicial Operating Budget (1% of total revenue)</t>
  </si>
  <si>
    <r>
      <t xml:space="preserve">ASG Executive Operating Budget </t>
    </r>
    <r>
      <rPr>
        <sz val="10"/>
        <color indexed="8"/>
        <rFont val="Calibri"/>
        <family val="2"/>
      </rPr>
      <t>(16% of total revenue)</t>
    </r>
  </si>
  <si>
    <t>ASG Graduate Student Congress (5% of total revenue)</t>
  </si>
  <si>
    <t>ASG RSO Allocations (70% of total revenue)</t>
  </si>
  <si>
    <t>ASG Capital Improvements (2% of total revenue)</t>
  </si>
  <si>
    <t>Postage</t>
  </si>
  <si>
    <t>SEC Exchange (38%)</t>
  </si>
  <si>
    <t>Ask ASG Day</t>
  </si>
  <si>
    <t>All-Call Meetings</t>
  </si>
  <si>
    <t>ASG Hospitality</t>
  </si>
  <si>
    <t>LS</t>
  </si>
  <si>
    <t>Legislative Appropriations-Senate</t>
  </si>
  <si>
    <t>LG</t>
  </si>
  <si>
    <t>Salary Photographer</t>
  </si>
  <si>
    <t>Chancellor's Ball Volunteer Appreciation Party</t>
  </si>
  <si>
    <t>Graduation Sashes</t>
  </si>
  <si>
    <t>ASG EOY Exec Banquet</t>
  </si>
  <si>
    <t xml:space="preserve">Parking &amp; Transit/Work It Off </t>
  </si>
  <si>
    <t>ASG Awards Banquet/Powerhouse</t>
  </si>
  <si>
    <t>Total Capital Improvements</t>
  </si>
  <si>
    <t>ASG Brochures</t>
  </si>
  <si>
    <t>GSC Speaker</t>
  </si>
  <si>
    <t xml:space="preserve">Legislative Appropriations-GSC </t>
  </si>
  <si>
    <t>ASG Alumni Event Expenses</t>
  </si>
  <si>
    <t>AE</t>
  </si>
  <si>
    <t>Judicial EOY Banquet</t>
  </si>
  <si>
    <t>S1</t>
  </si>
  <si>
    <t>S2</t>
  </si>
  <si>
    <t>S3</t>
  </si>
  <si>
    <t>Grad Appreciation Weeks (8)</t>
  </si>
  <si>
    <t>Weekly Coffee Events</t>
  </si>
  <si>
    <t xml:space="preserve">Grad Appreciation Coffee </t>
  </si>
  <si>
    <t>Advertising/Promo</t>
  </si>
  <si>
    <t>NAGPS</t>
  </si>
  <si>
    <t>Annual Dues</t>
  </si>
  <si>
    <t>Resume Workshop</t>
  </si>
  <si>
    <t>Etiquette Mixer and Social</t>
  </si>
  <si>
    <t>N1</t>
  </si>
  <si>
    <t>N2</t>
  </si>
  <si>
    <t>N3</t>
  </si>
  <si>
    <t>P1</t>
  </si>
  <si>
    <t>P2</t>
  </si>
  <si>
    <t>Judicial Candidate Orientation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</si>
  <si>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</si>
  <si>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</si>
  <si>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</si>
  <si>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</si>
  <si>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</si>
  <si>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</si>
  <si>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</si>
  <si>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</si>
  <si>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</si>
  <si>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Sexual Assault Awareness</t>
  </si>
  <si>
    <t>National Conference</t>
  </si>
  <si>
    <t xml:space="preserve">Total Judicial </t>
  </si>
  <si>
    <r>
      <t>ASG Senate Budget (5% of total revenue )</t>
    </r>
    <r>
      <rPr>
        <sz val="12"/>
        <color indexed="8"/>
        <rFont val="Calibri"/>
        <family val="2"/>
      </rPr>
      <t xml:space="preserve">  </t>
    </r>
  </si>
  <si>
    <t>ASG Freshman Leadership Forum Budget (1% of total revenue )</t>
  </si>
  <si>
    <t>TOTAL Freshman Leadership Forum</t>
  </si>
  <si>
    <t xml:space="preserve">Unallocated </t>
  </si>
  <si>
    <t>General GSC Meetings/Expenses</t>
  </si>
  <si>
    <t>Mentor Social</t>
  </si>
  <si>
    <t xml:space="preserve">PROG </t>
  </si>
  <si>
    <t>Sustainability</t>
  </si>
  <si>
    <t>SEC in DC</t>
  </si>
  <si>
    <t>Campus Closet</t>
  </si>
  <si>
    <t>OFA/RSO Funds/Discretionary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</si>
  <si>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</si>
  <si>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</si>
  <si>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Dry Cleaning</t>
  </si>
  <si>
    <t xml:space="preserve">                                                     </t>
  </si>
  <si>
    <t xml:space="preserve">                     </t>
  </si>
  <si>
    <t>PAB  FY16  (Spring Round) for FY17</t>
  </si>
  <si>
    <t>May '16 Funding</t>
  </si>
  <si>
    <t>FY17 Exec Admn Expenses</t>
  </si>
  <si>
    <t xml:space="preserve">SEC Exchange Conference  </t>
  </si>
  <si>
    <t xml:space="preserve">SEC Exchange Conference </t>
  </si>
  <si>
    <t>SEC Exchange</t>
  </si>
  <si>
    <t>Student Advocacy Commission/RAG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</si>
  <si>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</si>
  <si>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</si>
  <si>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</si>
  <si>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</si>
  <si>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</si>
  <si>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</si>
  <si>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</si>
  <si>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</si>
  <si>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</si>
  <si>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</si>
  <si>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</si>
  <si>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</si>
  <si>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</si>
  <si>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</si>
  <si>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</si>
  <si>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</si>
  <si>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</si>
  <si>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</si>
  <si>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 xml:space="preserve">SEC Exchange </t>
  </si>
  <si>
    <t>Athletics Access Pass Program Expenses</t>
  </si>
  <si>
    <t>Red Talks</t>
  </si>
  <si>
    <t xml:space="preserve">ASG Council of Int'l Leadership </t>
  </si>
  <si>
    <t>Safety</t>
  </si>
  <si>
    <t>28</t>
  </si>
  <si>
    <t>WW</t>
  </si>
  <si>
    <t>Welcome Week Shirts/Quincy</t>
  </si>
  <si>
    <t>ME</t>
  </si>
  <si>
    <t>UA Media/Scott Flanagin</t>
  </si>
  <si>
    <t>N4</t>
  </si>
  <si>
    <t>NAGPS Leadershp Summit</t>
  </si>
  <si>
    <t>Fall LAD</t>
  </si>
  <si>
    <t xml:space="preserve">Health </t>
  </si>
  <si>
    <t>PWHC-Caps, speaker event 9.27.16</t>
  </si>
  <si>
    <t>HOTV Registration Drive</t>
  </si>
  <si>
    <t>Balance Fwd, Capital Improvements</t>
  </si>
  <si>
    <t>Balance Fwd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</si>
</sst>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b/>
      <sz val="9"/>
      <color rgb="FFFF0000"/>
      <name val="Calibri"/>
      <family val="2"/>
    </font>
    <font>
      <u/>
      <sz val="12"/>
      <color theme="1"/>
      <name val="Calibri"/>
      <family val="2"/>
      <scheme val="minor"/>
    </font>
    <font>
      <u/>
      <sz val="12"/>
      <name val="Calibri"/>
      <family val="2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u val="singleAccounting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rgb="FF00B050"/>
      <name val="Calibri"/>
      <family val="2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9">
    <xf numFmtId="0" fontId="0" fillId="0" borderId="0" xfId="0"/>
    <xf numFmtId="0" fontId="2" fillId="0" borderId="0" xfId="1"/>
    <xf numFmtId="0" fontId="6" fillId="0" borderId="0" xfId="1" applyFont="1"/>
    <xf numFmtId="0" fontId="7" fillId="0" borderId="0" xfId="1" applyFont="1"/>
    <xf numFmtId="43" fontId="6" fillId="0" borderId="1" xfId="1" applyNumberFormat="1" applyFont="1" applyBorder="1"/>
    <xf numFmtId="43" fontId="8" fillId="0" borderId="1" xfId="1" applyNumberFormat="1" applyFont="1" applyBorder="1"/>
    <xf numFmtId="43" fontId="6" fillId="0" borderId="0" xfId="1" applyNumberFormat="1" applyFont="1" applyBorder="1"/>
    <xf numFmtId="0" fontId="9" fillId="2" borderId="2" xfId="1" applyFont="1" applyFill="1" applyBorder="1"/>
    <xf numFmtId="0" fontId="6" fillId="2" borderId="3" xfId="1" applyFont="1" applyFill="1" applyBorder="1"/>
    <xf numFmtId="43" fontId="6" fillId="2" borderId="1" xfId="1" applyNumberFormat="1" applyFont="1" applyFill="1" applyBorder="1"/>
    <xf numFmtId="0" fontId="9" fillId="0" borderId="0" xfId="1" applyFont="1" applyFill="1" applyBorder="1"/>
    <xf numFmtId="0" fontId="6" fillId="0" borderId="0" xfId="1" applyFont="1" applyFill="1" applyBorder="1"/>
    <xf numFmtId="43" fontId="6" fillId="0" borderId="0" xfId="1" applyNumberFormat="1" applyFont="1" applyFill="1" applyBorder="1"/>
    <xf numFmtId="43" fontId="6" fillId="3" borderId="1" xfId="1" applyNumberFormat="1" applyFont="1" applyFill="1" applyBorder="1"/>
    <xf numFmtId="43" fontId="6" fillId="0" borderId="0" xfId="1" applyNumberFormat="1" applyFont="1"/>
    <xf numFmtId="43" fontId="6" fillId="0" borderId="0" xfId="1" applyNumberFormat="1" applyFont="1" applyFill="1" applyAlignment="1">
      <alignment horizontal="left"/>
    </xf>
    <xf numFmtId="43" fontId="6" fillId="0" borderId="0" xfId="1" applyNumberFormat="1" applyFont="1" applyFill="1"/>
    <xf numFmtId="0" fontId="6" fillId="0" borderId="0" xfId="1" applyFont="1" applyAlignment="1">
      <alignment horizontal="left"/>
    </xf>
    <xf numFmtId="43" fontId="6" fillId="0" borderId="1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10" fillId="0" borderId="0" xfId="1" applyFont="1"/>
    <xf numFmtId="43" fontId="6" fillId="0" borderId="1" xfId="1" applyNumberFormat="1" applyFont="1" applyBorder="1" applyAlignment="1">
      <alignment horizontal="right"/>
    </xf>
    <xf numFmtId="0" fontId="6" fillId="0" borderId="0" xfId="1" applyFont="1" applyAlignment="1"/>
    <xf numFmtId="43" fontId="9" fillId="3" borderId="1" xfId="1" applyNumberFormat="1" applyFont="1" applyFill="1" applyBorder="1"/>
    <xf numFmtId="43" fontId="6" fillId="0" borderId="6" xfId="1" applyNumberFormat="1" applyFont="1" applyFill="1" applyBorder="1"/>
    <xf numFmtId="0" fontId="4" fillId="0" borderId="0" xfId="1" applyFont="1"/>
    <xf numFmtId="0" fontId="5" fillId="0" borderId="0" xfId="1" applyFont="1"/>
    <xf numFmtId="0" fontId="15" fillId="0" borderId="6" xfId="1" applyFont="1" applyBorder="1" applyAlignment="1">
      <alignment horizontal="center"/>
    </xf>
    <xf numFmtId="0" fontId="6" fillId="3" borderId="2" xfId="1" applyFont="1" applyFill="1" applyBorder="1"/>
    <xf numFmtId="0" fontId="6" fillId="3" borderId="7" xfId="1" applyFont="1" applyFill="1" applyBorder="1"/>
    <xf numFmtId="0" fontId="14" fillId="0" borderId="0" xfId="1" applyFont="1" applyAlignment="1">
      <alignment horizontal="left"/>
    </xf>
    <xf numFmtId="0" fontId="14" fillId="0" borderId="0" xfId="1" applyFont="1"/>
    <xf numFmtId="0" fontId="3" fillId="0" borderId="0" xfId="1" applyFont="1"/>
    <xf numFmtId="0" fontId="13" fillId="0" borderId="0" xfId="1" applyFont="1"/>
    <xf numFmtId="0" fontId="3" fillId="0" borderId="8" xfId="1" applyFont="1" applyBorder="1" applyAlignment="1">
      <alignment horizontal="left"/>
    </xf>
    <xf numFmtId="17" fontId="3" fillId="0" borderId="8" xfId="1" applyNumberFormat="1" applyFont="1" applyBorder="1" applyAlignment="1">
      <alignment horizontal="left"/>
    </xf>
    <xf numFmtId="17" fontId="3" fillId="0" borderId="8" xfId="1" applyNumberFormat="1" applyFont="1" applyBorder="1" applyAlignment="1"/>
    <xf numFmtId="0" fontId="4" fillId="0" borderId="0" xfId="1" applyFont="1" applyAlignment="1">
      <alignment horizontal="right"/>
    </xf>
    <xf numFmtId="43" fontId="9" fillId="2" borderId="1" xfId="1" applyNumberFormat="1" applyFont="1" applyFill="1" applyBorder="1"/>
    <xf numFmtId="9" fontId="6" fillId="0" borderId="0" xfId="1" applyNumberFormat="1" applyFont="1"/>
    <xf numFmtId="9" fontId="6" fillId="0" borderId="0" xfId="1" applyNumberFormat="1" applyFont="1" applyFill="1"/>
    <xf numFmtId="9" fontId="6" fillId="3" borderId="1" xfId="1" applyNumberFormat="1" applyFont="1" applyFill="1" applyBorder="1"/>
    <xf numFmtId="9" fontId="6" fillId="0" borderId="1" xfId="1" applyNumberFormat="1" applyFont="1" applyBorder="1"/>
    <xf numFmtId="9" fontId="6" fillId="0" borderId="1" xfId="1" applyNumberFormat="1" applyFont="1" applyFill="1" applyBorder="1"/>
    <xf numFmtId="9" fontId="6" fillId="0" borderId="0" xfId="1" applyNumberFormat="1" applyFont="1" applyFill="1" applyBorder="1"/>
    <xf numFmtId="9" fontId="6" fillId="0" borderId="0" xfId="1" applyNumberFormat="1" applyFont="1" applyBorder="1"/>
    <xf numFmtId="9" fontId="6" fillId="2" borderId="1" xfId="1" applyNumberFormat="1" applyFont="1" applyFill="1" applyBorder="1"/>
    <xf numFmtId="9" fontId="9" fillId="2" borderId="1" xfId="1" applyNumberFormat="1" applyFont="1" applyFill="1" applyBorder="1"/>
    <xf numFmtId="0" fontId="6" fillId="4" borderId="2" xfId="1" applyFont="1" applyFill="1" applyBorder="1"/>
    <xf numFmtId="0" fontId="6" fillId="4" borderId="3" xfId="1" applyFont="1" applyFill="1" applyBorder="1"/>
    <xf numFmtId="43" fontId="6" fillId="4" borderId="1" xfId="1" applyNumberFormat="1" applyFont="1" applyFill="1" applyBorder="1"/>
    <xf numFmtId="0" fontId="6" fillId="4" borderId="7" xfId="1" applyFont="1" applyFill="1" applyBorder="1"/>
    <xf numFmtId="43" fontId="6" fillId="5" borderId="1" xfId="1" applyNumberFormat="1" applyFont="1" applyFill="1" applyBorder="1"/>
    <xf numFmtId="9" fontId="6" fillId="4" borderId="1" xfId="1" applyNumberFormat="1" applyFont="1" applyFill="1" applyBorder="1"/>
    <xf numFmtId="43" fontId="9" fillId="4" borderId="1" xfId="1" applyNumberFormat="1" applyFont="1" applyFill="1" applyBorder="1"/>
    <xf numFmtId="0" fontId="6" fillId="5" borderId="2" xfId="1" applyFont="1" applyFill="1" applyBorder="1" applyAlignment="1">
      <alignment horizontal="left"/>
    </xf>
    <xf numFmtId="0" fontId="7" fillId="5" borderId="7" xfId="1" applyFont="1" applyFill="1" applyBorder="1" applyAlignment="1">
      <alignment horizontal="left"/>
    </xf>
    <xf numFmtId="9" fontId="6" fillId="5" borderId="1" xfId="1" applyNumberFormat="1" applyFont="1" applyFill="1" applyBorder="1"/>
    <xf numFmtId="43" fontId="9" fillId="5" borderId="1" xfId="1" applyNumberFormat="1" applyFont="1" applyFill="1" applyBorder="1"/>
    <xf numFmtId="0" fontId="16" fillId="0" borderId="0" xfId="1" applyFont="1"/>
    <xf numFmtId="0" fontId="6" fillId="0" borderId="8" xfId="1" applyFont="1" applyBorder="1" applyAlignment="1">
      <alignment horizontal="left"/>
    </xf>
    <xf numFmtId="0" fontId="9" fillId="2" borderId="2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left"/>
    </xf>
    <xf numFmtId="0" fontId="6" fillId="5" borderId="7" xfId="1" applyFont="1" applyFill="1" applyBorder="1" applyAlignment="1">
      <alignment horizontal="left"/>
    </xf>
    <xf numFmtId="0" fontId="9" fillId="5" borderId="2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/>
    </xf>
    <xf numFmtId="0" fontId="7" fillId="5" borderId="2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left"/>
    </xf>
    <xf numFmtId="0" fontId="6" fillId="3" borderId="7" xfId="1" applyFont="1" applyFill="1" applyBorder="1" applyAlignment="1">
      <alignment horizontal="left"/>
    </xf>
    <xf numFmtId="0" fontId="9" fillId="3" borderId="2" xfId="1" applyFont="1" applyFill="1" applyBorder="1" applyAlignment="1">
      <alignment horizontal="left"/>
    </xf>
    <xf numFmtId="0" fontId="9" fillId="3" borderId="7" xfId="1" applyFont="1" applyFill="1" applyBorder="1" applyAlignment="1">
      <alignment horizontal="left"/>
    </xf>
    <xf numFmtId="0" fontId="9" fillId="4" borderId="2" xfId="1" applyFont="1" applyFill="1" applyBorder="1" applyAlignment="1">
      <alignment horizontal="left"/>
    </xf>
    <xf numFmtId="0" fontId="9" fillId="4" borderId="7" xfId="1" applyFont="1" applyFill="1" applyBorder="1" applyAlignment="1">
      <alignment horizontal="left"/>
    </xf>
    <xf numFmtId="0" fontId="6" fillId="4" borderId="1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left"/>
    </xf>
    <xf numFmtId="0" fontId="6" fillId="4" borderId="7" xfId="1" applyFont="1" applyFill="1" applyBorder="1" applyAlignment="1">
      <alignment horizontal="left"/>
    </xf>
    <xf numFmtId="43" fontId="6" fillId="6" borderId="1" xfId="1" applyNumberFormat="1" applyFont="1" applyFill="1" applyBorder="1"/>
    <xf numFmtId="0" fontId="7" fillId="6" borderId="2" xfId="1" applyFont="1" applyFill="1" applyBorder="1" applyAlignment="1">
      <alignment horizontal="left"/>
    </xf>
    <xf numFmtId="0" fontId="7" fillId="6" borderId="7" xfId="1" applyFont="1" applyFill="1" applyBorder="1" applyAlignment="1">
      <alignment horizontal="left"/>
    </xf>
    <xf numFmtId="43" fontId="6" fillId="6" borderId="1" xfId="1" applyNumberFormat="1" applyFont="1" applyFill="1" applyBorder="1" applyAlignment="1">
      <alignment horizontal="right"/>
    </xf>
    <xf numFmtId="0" fontId="6" fillId="6" borderId="2" xfId="1" applyFont="1" applyFill="1" applyBorder="1" applyAlignment="1">
      <alignment horizontal="left"/>
    </xf>
    <xf numFmtId="0" fontId="7" fillId="6" borderId="3" xfId="1" applyFont="1" applyFill="1" applyBorder="1" applyAlignment="1">
      <alignment horizontal="left"/>
    </xf>
    <xf numFmtId="0" fontId="6" fillId="6" borderId="3" xfId="1" applyFont="1" applyFill="1" applyBorder="1" applyAlignment="1">
      <alignment horizontal="left"/>
    </xf>
    <xf numFmtId="0" fontId="9" fillId="6" borderId="2" xfId="1" applyFont="1" applyFill="1" applyBorder="1" applyAlignment="1">
      <alignment horizontal="left"/>
    </xf>
    <xf numFmtId="0" fontId="11" fillId="6" borderId="7" xfId="1" applyFont="1" applyFill="1" applyBorder="1" applyAlignment="1">
      <alignment horizontal="left"/>
    </xf>
    <xf numFmtId="43" fontId="9" fillId="6" borderId="1" xfId="1" applyNumberFormat="1" applyFont="1" applyFill="1" applyBorder="1"/>
    <xf numFmtId="9" fontId="6" fillId="7" borderId="1" xfId="1" applyNumberFormat="1" applyFont="1" applyFill="1" applyBorder="1"/>
    <xf numFmtId="9" fontId="0" fillId="0" borderId="0" xfId="0" applyNumberFormat="1"/>
    <xf numFmtId="0" fontId="18" fillId="0" borderId="0" xfId="0" applyFont="1"/>
    <xf numFmtId="43" fontId="0" fillId="0" borderId="0" xfId="0" applyNumberFormat="1"/>
    <xf numFmtId="43" fontId="6" fillId="8" borderId="1" xfId="1" applyNumberFormat="1" applyFont="1" applyFill="1" applyBorder="1"/>
    <xf numFmtId="9" fontId="6" fillId="8" borderId="1" xfId="1" applyNumberFormat="1" applyFont="1" applyFill="1" applyBorder="1"/>
    <xf numFmtId="0" fontId="0" fillId="8" borderId="0" xfId="0" applyFill="1"/>
    <xf numFmtId="0" fontId="6" fillId="8" borderId="2" xfId="1" applyFont="1" applyFill="1" applyBorder="1" applyAlignment="1">
      <alignment horizontal="left"/>
    </xf>
    <xf numFmtId="0" fontId="6" fillId="8" borderId="7" xfId="1" applyFont="1" applyFill="1" applyBorder="1" applyAlignment="1">
      <alignment horizontal="left"/>
    </xf>
    <xf numFmtId="0" fontId="9" fillId="8" borderId="2" xfId="1" applyFont="1" applyFill="1" applyBorder="1" applyAlignment="1">
      <alignment horizontal="left"/>
    </xf>
    <xf numFmtId="0" fontId="9" fillId="8" borderId="7" xfId="1" applyFont="1" applyFill="1" applyBorder="1" applyAlignment="1">
      <alignment horizontal="left"/>
    </xf>
    <xf numFmtId="43" fontId="9" fillId="8" borderId="1" xfId="1" applyNumberFormat="1" applyFont="1" applyFill="1" applyBorder="1"/>
    <xf numFmtId="0" fontId="19" fillId="8" borderId="2" xfId="1" applyFont="1" applyFill="1" applyBorder="1" applyAlignment="1">
      <alignment horizontal="left"/>
    </xf>
    <xf numFmtId="0" fontId="19" fillId="8" borderId="7" xfId="1" applyFont="1" applyFill="1" applyBorder="1" applyAlignment="1">
      <alignment horizontal="left"/>
    </xf>
    <xf numFmtId="0" fontId="8" fillId="8" borderId="2" xfId="1" applyFont="1" applyFill="1" applyBorder="1" applyAlignment="1">
      <alignment horizontal="left"/>
    </xf>
    <xf numFmtId="0" fontId="8" fillId="0" borderId="0" xfId="1" applyFont="1"/>
    <xf numFmtId="0" fontId="12" fillId="0" borderId="0" xfId="1" applyFont="1"/>
    <xf numFmtId="0" fontId="2" fillId="0" borderId="0" xfId="1" applyFill="1"/>
    <xf numFmtId="9" fontId="6" fillId="6" borderId="1" xfId="1" applyNumberFormat="1" applyFont="1" applyFill="1" applyBorder="1"/>
    <xf numFmtId="0" fontId="5" fillId="0" borderId="0" xfId="1" applyFont="1" applyAlignment="1">
      <alignment horizontal="right"/>
    </xf>
    <xf numFmtId="49" fontId="2" fillId="0" borderId="0" xfId="1" applyNumberFormat="1"/>
    <xf numFmtId="49" fontId="6" fillId="0" borderId="0" xfId="1" applyNumberFormat="1" applyFont="1" applyAlignment="1">
      <alignment horizontal="left"/>
    </xf>
    <xf numFmtId="49" fontId="8" fillId="0" borderId="0" xfId="1" applyNumberFormat="1" applyFont="1"/>
    <xf numFmtId="0" fontId="20" fillId="0" borderId="0" xfId="0" applyFont="1"/>
    <xf numFmtId="0" fontId="20" fillId="0" borderId="0" xfId="1" applyFont="1"/>
    <xf numFmtId="0" fontId="6" fillId="0" borderId="0" xfId="1" applyFont="1" applyFill="1" applyAlignment="1">
      <alignment horizontal="left"/>
    </xf>
    <xf numFmtId="43" fontId="8" fillId="9" borderId="1" xfId="1" applyNumberFormat="1" applyFont="1" applyFill="1" applyBorder="1"/>
    <xf numFmtId="43" fontId="6" fillId="10" borderId="1" xfId="1" applyNumberFormat="1" applyFont="1" applyFill="1" applyBorder="1"/>
    <xf numFmtId="0" fontId="22" fillId="0" borderId="0" xfId="1" applyFont="1"/>
    <xf numFmtId="0" fontId="0" fillId="0" borderId="0" xfId="0" applyFill="1"/>
    <xf numFmtId="0" fontId="24" fillId="0" borderId="0" xfId="1" applyFont="1"/>
    <xf numFmtId="43" fontId="0" fillId="0" borderId="0" xfId="0" applyNumberFormat="1" applyFill="1"/>
    <xf numFmtId="43" fontId="25" fillId="0" borderId="0" xfId="0" applyNumberFormat="1" applyFont="1"/>
    <xf numFmtId="43" fontId="0" fillId="0" borderId="0" xfId="0" applyNumberFormat="1" applyFont="1"/>
    <xf numFmtId="43" fontId="20" fillId="0" borderId="0" xfId="0" applyNumberFormat="1" applyFont="1"/>
    <xf numFmtId="43" fontId="23" fillId="0" borderId="0" xfId="0" applyNumberFormat="1" applyFont="1"/>
    <xf numFmtId="0" fontId="9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43" fontId="9" fillId="0" borderId="0" xfId="1" applyNumberFormat="1" applyFont="1" applyFill="1" applyBorder="1"/>
    <xf numFmtId="0" fontId="20" fillId="0" borderId="0" xfId="0" applyFont="1" applyFill="1"/>
    <xf numFmtId="0" fontId="0" fillId="11" borderId="2" xfId="0" applyFill="1" applyBorder="1"/>
    <xf numFmtId="0" fontId="0" fillId="11" borderId="3" xfId="0" applyFill="1" applyBorder="1"/>
    <xf numFmtId="0" fontId="0" fillId="12" borderId="2" xfId="0" applyFill="1" applyBorder="1"/>
    <xf numFmtId="0" fontId="0" fillId="12" borderId="3" xfId="0" applyFill="1" applyBorder="1"/>
    <xf numFmtId="9" fontId="6" fillId="12" borderId="1" xfId="1" applyNumberFormat="1" applyFont="1" applyFill="1" applyBorder="1"/>
    <xf numFmtId="43" fontId="27" fillId="11" borderId="7" xfId="0" applyNumberFormat="1" applyFont="1" applyFill="1" applyBorder="1"/>
    <xf numFmtId="43" fontId="27" fillId="11" borderId="2" xfId="0" applyNumberFormat="1" applyFont="1" applyFill="1" applyBorder="1"/>
    <xf numFmtId="43" fontId="6" fillId="12" borderId="1" xfId="1" applyNumberFormat="1" applyFont="1" applyFill="1" applyBorder="1"/>
    <xf numFmtId="0" fontId="0" fillId="0" borderId="0" xfId="0" applyFill="1" applyBorder="1"/>
    <xf numFmtId="43" fontId="20" fillId="0" borderId="0" xfId="0" applyNumberFormat="1" applyFont="1" applyFill="1" applyBorder="1"/>
    <xf numFmtId="0" fontId="26" fillId="11" borderId="2" xfId="0" applyFont="1" applyFill="1" applyBorder="1"/>
    <xf numFmtId="0" fontId="0" fillId="11" borderId="7" xfId="0" applyFill="1" applyBorder="1"/>
    <xf numFmtId="0" fontId="6" fillId="0" borderId="0" xfId="1" quotePrefix="1" applyFont="1" applyAlignment="1">
      <alignment horizontal="left"/>
    </xf>
    <xf numFmtId="0" fontId="6" fillId="11" borderId="2" xfId="1" applyFont="1" applyFill="1" applyBorder="1" applyAlignment="1">
      <alignment horizontal="left"/>
    </xf>
    <xf numFmtId="0" fontId="6" fillId="11" borderId="7" xfId="1" applyFont="1" applyFill="1" applyBorder="1" applyAlignment="1">
      <alignment horizontal="left"/>
    </xf>
    <xf numFmtId="43" fontId="6" fillId="11" borderId="1" xfId="1" applyNumberFormat="1" applyFont="1" applyFill="1" applyBorder="1"/>
    <xf numFmtId="0" fontId="6" fillId="0" borderId="3" xfId="1" applyFont="1" applyFill="1" applyBorder="1" applyAlignment="1">
      <alignment horizontal="left"/>
    </xf>
    <xf numFmtId="0" fontId="6" fillId="11" borderId="0" xfId="1" applyFont="1" applyFill="1" applyAlignment="1">
      <alignment horizontal="left"/>
    </xf>
    <xf numFmtId="43" fontId="20" fillId="0" borderId="0" xfId="0" applyNumberFormat="1" applyFont="1" applyFill="1"/>
    <xf numFmtId="43" fontId="23" fillId="0" borderId="0" xfId="0" applyNumberFormat="1" applyFont="1" applyFill="1"/>
    <xf numFmtId="0" fontId="6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6" fillId="0" borderId="0" xfId="1" applyFont="1" applyFill="1" applyAlignment="1">
      <alignment horizontal="left" vertical="top"/>
    </xf>
    <xf numFmtId="0" fontId="9" fillId="0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3" borderId="10" xfId="1" applyFont="1" applyFill="1" applyBorder="1"/>
    <xf numFmtId="0" fontId="6" fillId="3" borderId="11" xfId="1" applyFont="1" applyFill="1" applyBorder="1"/>
    <xf numFmtId="9" fontId="8" fillId="11" borderId="1" xfId="1" applyNumberFormat="1" applyFont="1" applyFill="1" applyBorder="1"/>
    <xf numFmtId="9" fontId="6" fillId="11" borderId="1" xfId="1" applyNumberFormat="1" applyFont="1" applyFill="1" applyBorder="1"/>
    <xf numFmtId="43" fontId="9" fillId="11" borderId="1" xfId="1" applyNumberFormat="1" applyFont="1" applyFill="1" applyBorder="1"/>
    <xf numFmtId="43" fontId="27" fillId="0" borderId="1" xfId="0" applyNumberFormat="1" applyFont="1" applyBorder="1"/>
    <xf numFmtId="43" fontId="28" fillId="11" borderId="1" xfId="0" applyNumberFormat="1" applyFont="1" applyFill="1" applyBorder="1"/>
    <xf numFmtId="43" fontId="27" fillId="0" borderId="2" xfId="0" applyNumberFormat="1" applyFont="1" applyFill="1" applyBorder="1"/>
    <xf numFmtId="0" fontId="12" fillId="0" borderId="8" xfId="1" applyFont="1" applyBorder="1" applyAlignment="1">
      <alignment horizontal="left"/>
    </xf>
    <xf numFmtId="49" fontId="29" fillId="0" borderId="0" xfId="1" applyNumberFormat="1" applyFont="1"/>
    <xf numFmtId="49" fontId="30" fillId="0" borderId="0" xfId="1" applyNumberFormat="1" applyFont="1"/>
    <xf numFmtId="0" fontId="9" fillId="0" borderId="0" xfId="1" applyFont="1" applyFill="1" applyAlignment="1">
      <alignment horizontal="left" vertical="top"/>
    </xf>
    <xf numFmtId="0" fontId="9" fillId="12" borderId="2" xfId="1" applyFont="1" applyFill="1" applyBorder="1" applyAlignment="1">
      <alignment horizontal="left"/>
    </xf>
    <xf numFmtId="0" fontId="6" fillId="12" borderId="7" xfId="1" applyFont="1" applyFill="1" applyBorder="1" applyAlignment="1">
      <alignment horizontal="left"/>
    </xf>
    <xf numFmtId="0" fontId="31" fillId="0" borderId="0" xfId="0" applyFont="1"/>
    <xf numFmtId="43" fontId="5" fillId="0" borderId="0" xfId="1" applyNumberFormat="1" applyFont="1" applyBorder="1"/>
    <xf numFmtId="49" fontId="6" fillId="0" borderId="0" xfId="1" applyNumberFormat="1" applyFont="1" applyAlignment="1">
      <alignment horizontal="left" vertical="top"/>
    </xf>
    <xf numFmtId="49" fontId="4" fillId="0" borderId="0" xfId="1" applyNumberFormat="1" applyFont="1"/>
    <xf numFmtId="0" fontId="5" fillId="0" borderId="0" xfId="1" applyFont="1" applyAlignment="1">
      <alignment horizontal="left"/>
    </xf>
    <xf numFmtId="0" fontId="29" fillId="0" borderId="0" xfId="0" applyFont="1"/>
    <xf numFmtId="43" fontId="9" fillId="12" borderId="1" xfId="1" applyNumberFormat="1" applyFont="1" applyFill="1" applyBorder="1"/>
    <xf numFmtId="43" fontId="8" fillId="0" borderId="1" xfId="1" applyNumberFormat="1" applyFont="1" applyFill="1" applyBorder="1"/>
    <xf numFmtId="9" fontId="27" fillId="0" borderId="7" xfId="0" applyNumberFormat="1" applyFont="1" applyFill="1" applyBorder="1"/>
    <xf numFmtId="43" fontId="32" fillId="0" borderId="0" xfId="1" applyNumberFormat="1" applyFont="1"/>
    <xf numFmtId="0" fontId="33" fillId="0" borderId="0" xfId="0" applyFont="1"/>
    <xf numFmtId="0" fontId="2" fillId="0" borderId="0" xfId="1" applyAlignment="1">
      <alignment horizontal="right"/>
    </xf>
    <xf numFmtId="43" fontId="0" fillId="0" borderId="0" xfId="0" applyNumberFormat="1" applyAlignment="1">
      <alignment horizontal="right"/>
    </xf>
    <xf numFmtId="0" fontId="6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43" fontId="6" fillId="0" borderId="0" xfId="1" applyNumberFormat="1" applyFont="1" applyFill="1" applyBorder="1" applyAlignment="1">
      <alignment horizontal="right"/>
    </xf>
    <xf numFmtId="49" fontId="34" fillId="0" borderId="0" xfId="1" applyNumberFormat="1" applyFont="1"/>
    <xf numFmtId="0" fontId="6" fillId="0" borderId="1" xfId="1" applyFont="1" applyBorder="1" applyAlignment="1">
      <alignment horizontal="right"/>
    </xf>
    <xf numFmtId="43" fontId="6" fillId="3" borderId="1" xfId="1" applyNumberFormat="1" applyFont="1" applyFill="1" applyBorder="1" applyAlignment="1">
      <alignment horizontal="right"/>
    </xf>
    <xf numFmtId="43" fontId="6" fillId="0" borderId="1" xfId="1" applyNumberFormat="1" applyFont="1" applyFill="1" applyBorder="1" applyAlignment="1">
      <alignment horizontal="right"/>
    </xf>
    <xf numFmtId="43" fontId="6" fillId="0" borderId="0" xfId="1" applyNumberFormat="1" applyFont="1" applyAlignment="1">
      <alignment horizontal="right"/>
    </xf>
    <xf numFmtId="43" fontId="6" fillId="3" borderId="7" xfId="1" applyNumberFormat="1" applyFont="1" applyFill="1" applyBorder="1" applyAlignment="1">
      <alignment horizontal="right"/>
    </xf>
    <xf numFmtId="43" fontId="9" fillId="3" borderId="1" xfId="1" applyNumberFormat="1" applyFont="1" applyFill="1" applyBorder="1" applyAlignment="1">
      <alignment horizontal="right"/>
    </xf>
    <xf numFmtId="43" fontId="17" fillId="0" borderId="0" xfId="1" applyNumberFormat="1" applyFont="1" applyFill="1" applyBorder="1" applyAlignment="1">
      <alignment horizontal="right"/>
    </xf>
    <xf numFmtId="43" fontId="6" fillId="4" borderId="1" xfId="1" applyNumberFormat="1" applyFont="1" applyFill="1" applyBorder="1" applyAlignment="1">
      <alignment horizontal="right"/>
    </xf>
    <xf numFmtId="43" fontId="8" fillId="0" borderId="1" xfId="1" applyNumberFormat="1" applyFont="1" applyBorder="1" applyAlignment="1">
      <alignment horizontal="right"/>
    </xf>
    <xf numFmtId="43" fontId="6" fillId="4" borderId="7" xfId="1" applyNumberFormat="1" applyFont="1" applyFill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0" fillId="0" borderId="5" xfId="0" applyNumberFormat="1" applyBorder="1" applyAlignment="1">
      <alignment horizontal="right"/>
    </xf>
    <xf numFmtId="43" fontId="9" fillId="4" borderId="1" xfId="1" applyNumberFormat="1" applyFont="1" applyFill="1" applyBorder="1" applyAlignment="1">
      <alignment horizontal="right"/>
    </xf>
    <xf numFmtId="43" fontId="17" fillId="0" borderId="0" xfId="1" applyNumberFormat="1" applyFont="1" applyAlignment="1">
      <alignment horizontal="right"/>
    </xf>
    <xf numFmtId="43" fontId="6" fillId="5" borderId="1" xfId="1" applyNumberFormat="1" applyFont="1" applyFill="1" applyBorder="1" applyAlignment="1">
      <alignment horizontal="right"/>
    </xf>
    <xf numFmtId="43" fontId="9" fillId="5" borderId="1" xfId="1" applyNumberFormat="1" applyFont="1" applyFill="1" applyBorder="1" applyAlignment="1">
      <alignment horizontal="right"/>
    </xf>
    <xf numFmtId="43" fontId="8" fillId="8" borderId="1" xfId="1" applyNumberFormat="1" applyFont="1" applyFill="1" applyBorder="1" applyAlignment="1">
      <alignment horizontal="right"/>
    </xf>
    <xf numFmtId="43" fontId="6" fillId="8" borderId="1" xfId="1" applyNumberFormat="1" applyFont="1" applyFill="1" applyBorder="1" applyAlignment="1">
      <alignment horizontal="right"/>
    </xf>
    <xf numFmtId="43" fontId="6" fillId="10" borderId="1" xfId="1" applyNumberFormat="1" applyFont="1" applyFill="1" applyBorder="1" applyAlignment="1">
      <alignment horizontal="right"/>
    </xf>
    <xf numFmtId="43" fontId="6" fillId="0" borderId="9" xfId="1" applyNumberFormat="1" applyFont="1" applyFill="1" applyBorder="1" applyAlignment="1">
      <alignment horizontal="right"/>
    </xf>
    <xf numFmtId="43" fontId="9" fillId="8" borderId="1" xfId="1" applyNumberFormat="1" applyFont="1" applyFill="1" applyBorder="1" applyAlignment="1">
      <alignment horizontal="right"/>
    </xf>
    <xf numFmtId="43" fontId="0" fillId="11" borderId="1" xfId="0" applyNumberFormat="1" applyFill="1" applyBorder="1" applyAlignment="1">
      <alignment horizontal="right"/>
    </xf>
    <xf numFmtId="43" fontId="0" fillId="0" borderId="0" xfId="0" applyNumberFormat="1" applyFill="1" applyBorder="1" applyAlignment="1">
      <alignment horizontal="right"/>
    </xf>
    <xf numFmtId="43" fontId="6" fillId="11" borderId="1" xfId="1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43" fontId="0" fillId="11" borderId="2" xfId="0" applyNumberFormat="1" applyFill="1" applyBorder="1" applyAlignment="1">
      <alignment horizontal="right"/>
    </xf>
    <xf numFmtId="43" fontId="0" fillId="0" borderId="1" xfId="0" applyNumberFormat="1" applyBorder="1" applyAlignment="1">
      <alignment horizontal="right"/>
    </xf>
    <xf numFmtId="43" fontId="0" fillId="0" borderId="2" xfId="0" applyNumberFormat="1" applyFill="1" applyBorder="1" applyAlignment="1">
      <alignment horizontal="right"/>
    </xf>
    <xf numFmtId="43" fontId="26" fillId="11" borderId="1" xfId="0" applyNumberFormat="1" applyFont="1" applyFill="1" applyBorder="1" applyAlignment="1">
      <alignment horizontal="right"/>
    </xf>
    <xf numFmtId="43" fontId="9" fillId="6" borderId="1" xfId="1" applyNumberFormat="1" applyFont="1" applyFill="1" applyBorder="1" applyAlignment="1">
      <alignment horizontal="right"/>
    </xf>
    <xf numFmtId="43" fontId="9" fillId="0" borderId="0" xfId="1" applyNumberFormat="1" applyFont="1" applyFill="1" applyBorder="1" applyAlignment="1">
      <alignment horizontal="right"/>
    </xf>
    <xf numFmtId="43" fontId="0" fillId="12" borderId="1" xfId="0" applyNumberFormat="1" applyFill="1" applyBorder="1" applyAlignment="1">
      <alignment horizontal="right"/>
    </xf>
    <xf numFmtId="43" fontId="6" fillId="12" borderId="1" xfId="1" applyNumberFormat="1" applyFont="1" applyFill="1" applyBorder="1" applyAlignment="1">
      <alignment horizontal="right"/>
    </xf>
    <xf numFmtId="43" fontId="9" fillId="12" borderId="1" xfId="1" applyNumberFormat="1" applyFont="1" applyFill="1" applyBorder="1" applyAlignment="1">
      <alignment horizontal="right"/>
    </xf>
    <xf numFmtId="43" fontId="6" fillId="2" borderId="1" xfId="1" applyNumberFormat="1" applyFont="1" applyFill="1" applyBorder="1" applyAlignment="1">
      <alignment horizontal="right"/>
    </xf>
    <xf numFmtId="43" fontId="9" fillId="2" borderId="1" xfId="1" applyNumberFormat="1" applyFont="1" applyFill="1" applyBorder="1" applyAlignment="1">
      <alignment horizontal="right"/>
    </xf>
    <xf numFmtId="164" fontId="21" fillId="0" borderId="0" xfId="1" applyNumberFormat="1" applyFont="1" applyFill="1" applyAlignment="1">
      <alignment horizontal="right"/>
    </xf>
    <xf numFmtId="43" fontId="18" fillId="0" borderId="0" xfId="0" applyNumberFormat="1" applyFont="1" applyAlignment="1">
      <alignment horizontal="right"/>
    </xf>
    <xf numFmtId="43" fontId="6" fillId="0" borderId="4" xfId="1" applyNumberFormat="1" applyFont="1" applyBorder="1" applyAlignment="1"/>
    <xf numFmtId="43" fontId="9" fillId="2" borderId="4" xfId="1" applyNumberFormat="1" applyFont="1" applyFill="1" applyBorder="1" applyAlignment="1"/>
    <xf numFmtId="49" fontId="1" fillId="0" borderId="0" xfId="1" applyNumberFormat="1" applyFont="1"/>
    <xf numFmtId="0" fontId="0" fillId="0" borderId="0" xfId="0" applyFont="1"/>
    <xf numFmtId="49" fontId="35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CCFF"/>
      <color rgb="FFFFCC00"/>
      <color rgb="FFCC99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251"/>
  <sheetViews>
    <sheetView tabSelected="1" zoomScale="118" zoomScaleNormal="118" workbookViewId="0">
      <selection activeCell="H229" sqref="H229"/>
    </sheetView>
  </sheetViews>
  <sheetFormatPr defaultRowHeight="15.75" x14ac:dyDescent="0.25"/>
  <cols>
    <col min="1" max="1" width="6" style="150" bestFit="1" customWidth="1"/>
    <col min="2" max="2" width="25.75" customWidth="1"/>
    <col min="3" max="3" width="28.75" customWidth="1"/>
    <col min="4" max="4" width="15.875" style="182" customWidth="1"/>
    <col min="5" max="5" width="13.625" bestFit="1" customWidth="1"/>
    <col min="6" max="6" width="12" bestFit="1" customWidth="1"/>
    <col min="7" max="7" width="10.875" bestFit="1" customWidth="1"/>
    <col min="8" max="8" width="9" style="89"/>
    <col min="12" max="12" width="9" style="89"/>
  </cols>
  <sheetData>
    <row r="1" spans="1:8" x14ac:dyDescent="0.25">
      <c r="A1" s="146" t="s">
        <v>0</v>
      </c>
      <c r="B1" s="3" t="s">
        <v>1</v>
      </c>
      <c r="C1" s="1"/>
      <c r="D1" s="186"/>
      <c r="E1" s="27"/>
      <c r="F1" s="6"/>
      <c r="G1" s="1"/>
    </row>
    <row r="2" spans="1:8" x14ac:dyDescent="0.25">
      <c r="A2" s="147"/>
      <c r="B2" s="3" t="s">
        <v>180</v>
      </c>
      <c r="C2" s="1"/>
      <c r="D2" s="224">
        <v>435000</v>
      </c>
      <c r="E2" s="27"/>
      <c r="F2" s="6"/>
      <c r="G2" s="1"/>
    </row>
    <row r="3" spans="1:8" x14ac:dyDescent="0.25">
      <c r="A3" s="147"/>
      <c r="B3" s="2" t="s">
        <v>2</v>
      </c>
      <c r="C3" s="1"/>
      <c r="D3" s="224">
        <v>-21750</v>
      </c>
      <c r="E3" s="169"/>
      <c r="F3" s="1"/>
      <c r="G3" s="1"/>
    </row>
    <row r="4" spans="1:8" x14ac:dyDescent="0.25">
      <c r="A4" s="147"/>
      <c r="B4" s="2" t="s">
        <v>221</v>
      </c>
      <c r="C4" s="1"/>
      <c r="D4" s="224">
        <v>7304.79</v>
      </c>
      <c r="E4" s="169"/>
      <c r="F4" s="1"/>
      <c r="G4" s="1"/>
    </row>
    <row r="5" spans="1:8" x14ac:dyDescent="0.25">
      <c r="A5" s="147"/>
      <c r="B5" s="7" t="s">
        <v>3</v>
      </c>
      <c r="C5" s="8"/>
      <c r="D5" s="225">
        <f>SUM(D2:D4)</f>
        <v>420554.79</v>
      </c>
      <c r="E5" s="24"/>
      <c r="F5" s="6"/>
      <c r="G5" s="1" t="s">
        <v>10</v>
      </c>
    </row>
    <row r="6" spans="1:8" x14ac:dyDescent="0.25">
      <c r="A6" s="148"/>
      <c r="B6" s="10"/>
      <c r="C6" s="11"/>
      <c r="D6" s="184"/>
      <c r="E6" s="12"/>
      <c r="F6" s="12"/>
      <c r="G6" s="40"/>
    </row>
    <row r="7" spans="1:8" x14ac:dyDescent="0.25">
      <c r="A7" s="147"/>
      <c r="B7" s="67" t="s">
        <v>109</v>
      </c>
      <c r="C7" s="68"/>
      <c r="D7" s="187">
        <v>4350</v>
      </c>
      <c r="E7" s="14"/>
      <c r="F7" s="14"/>
      <c r="G7" s="1"/>
    </row>
    <row r="8" spans="1:8" x14ac:dyDescent="0.25">
      <c r="A8" s="147"/>
      <c r="B8" s="154" t="s">
        <v>2</v>
      </c>
      <c r="C8" s="155"/>
      <c r="D8" s="187">
        <v>-217.5</v>
      </c>
      <c r="E8" s="15"/>
      <c r="F8" s="16"/>
      <c r="G8" s="1"/>
    </row>
    <row r="9" spans="1:8" x14ac:dyDescent="0.25">
      <c r="A9" s="147"/>
      <c r="B9" s="28" t="s">
        <v>4</v>
      </c>
      <c r="C9" s="29"/>
      <c r="D9" s="187">
        <f>SUM(D7:D8)</f>
        <v>4132.5</v>
      </c>
      <c r="E9" s="16"/>
      <c r="F9" s="16"/>
      <c r="G9" s="1"/>
      <c r="H9" s="180"/>
    </row>
    <row r="10" spans="1:8" x14ac:dyDescent="0.25">
      <c r="A10" s="147"/>
      <c r="B10" s="17" t="s">
        <v>5</v>
      </c>
      <c r="C10" s="17"/>
      <c r="D10" s="187" t="s">
        <v>6</v>
      </c>
      <c r="E10" s="13" t="s">
        <v>7</v>
      </c>
      <c r="F10" s="13" t="s">
        <v>8</v>
      </c>
      <c r="G10" s="41" t="s">
        <v>9</v>
      </c>
    </row>
    <row r="11" spans="1:8" x14ac:dyDescent="0.25">
      <c r="A11" s="147"/>
      <c r="B11" s="1"/>
      <c r="C11" s="1"/>
      <c r="D11" s="188"/>
      <c r="E11" s="18"/>
      <c r="F11" s="18"/>
      <c r="G11" s="42" t="s">
        <v>10</v>
      </c>
    </row>
    <row r="12" spans="1:8" x14ac:dyDescent="0.25">
      <c r="A12" s="147"/>
      <c r="B12" s="67" t="s">
        <v>11</v>
      </c>
      <c r="C12" s="68"/>
      <c r="D12" s="187"/>
      <c r="E12" s="13"/>
      <c r="F12" s="13"/>
      <c r="G12" s="41"/>
    </row>
    <row r="13" spans="1:8" x14ac:dyDescent="0.25">
      <c r="A13" s="147"/>
      <c r="B13" s="1"/>
      <c r="C13" s="1"/>
      <c r="D13" s="189"/>
      <c r="E13" s="14"/>
      <c r="F13" s="14"/>
      <c r="G13" s="42"/>
    </row>
    <row r="14" spans="1:8" x14ac:dyDescent="0.25">
      <c r="A14" s="147"/>
      <c r="B14" s="17" t="s">
        <v>12</v>
      </c>
      <c r="C14" s="17"/>
      <c r="D14" s="187" t="s">
        <v>6</v>
      </c>
      <c r="E14" s="13" t="s">
        <v>7</v>
      </c>
      <c r="F14" s="13" t="s">
        <v>8</v>
      </c>
      <c r="G14" s="41" t="s">
        <v>9</v>
      </c>
    </row>
    <row r="15" spans="1:8" x14ac:dyDescent="0.25">
      <c r="A15" s="147"/>
      <c r="B15" s="1"/>
      <c r="C15" s="2" t="s">
        <v>13</v>
      </c>
      <c r="D15" s="21">
        <v>250</v>
      </c>
      <c r="E15" s="4"/>
      <c r="F15" s="4"/>
      <c r="G15" s="42"/>
    </row>
    <row r="16" spans="1:8" x14ac:dyDescent="0.25">
      <c r="A16" s="147"/>
      <c r="B16" s="1"/>
      <c r="C16" s="2" t="s">
        <v>14</v>
      </c>
      <c r="D16" s="21">
        <v>50</v>
      </c>
      <c r="E16" s="4"/>
      <c r="F16" s="4"/>
      <c r="G16" s="42"/>
    </row>
    <row r="17" spans="1:16" x14ac:dyDescent="0.25">
      <c r="A17" s="147"/>
      <c r="B17" s="1"/>
      <c r="C17" s="2" t="s">
        <v>15</v>
      </c>
      <c r="D17" s="21">
        <v>0</v>
      </c>
      <c r="E17" s="4"/>
      <c r="F17" s="4"/>
      <c r="G17" s="42"/>
    </row>
    <row r="18" spans="1:16" x14ac:dyDescent="0.25">
      <c r="A18" s="147"/>
      <c r="B18" s="67" t="s">
        <v>16</v>
      </c>
      <c r="C18" s="68"/>
      <c r="D18" s="187">
        <f>SUM(D15:D17)</f>
        <v>300</v>
      </c>
      <c r="E18" s="13"/>
      <c r="F18" s="112"/>
      <c r="G18" s="86"/>
    </row>
    <row r="19" spans="1:16" x14ac:dyDescent="0.25">
      <c r="A19" s="147"/>
      <c r="B19" s="19"/>
      <c r="C19" s="19"/>
      <c r="D19" s="188"/>
      <c r="E19" s="18"/>
      <c r="F19" s="175"/>
      <c r="G19" s="43"/>
    </row>
    <row r="20" spans="1:16" x14ac:dyDescent="0.25">
      <c r="A20" s="147"/>
      <c r="B20" s="12" t="s">
        <v>17</v>
      </c>
      <c r="C20" s="12"/>
      <c r="D20" s="190" t="s">
        <v>6</v>
      </c>
      <c r="E20" s="13" t="s">
        <v>7</v>
      </c>
      <c r="F20" s="13" t="s">
        <v>8</v>
      </c>
      <c r="G20" s="41" t="s">
        <v>9</v>
      </c>
    </row>
    <row r="21" spans="1:16" x14ac:dyDescent="0.25">
      <c r="A21" s="146">
        <v>61</v>
      </c>
      <c r="B21" s="17"/>
      <c r="C21" s="17" t="s">
        <v>18</v>
      </c>
      <c r="D21" s="188">
        <v>150</v>
      </c>
      <c r="E21" s="18"/>
      <c r="F21" s="18"/>
      <c r="G21" s="43"/>
    </row>
    <row r="22" spans="1:16" x14ac:dyDescent="0.25">
      <c r="A22" s="146">
        <v>62</v>
      </c>
      <c r="B22" s="17"/>
      <c r="C22" s="17" t="s">
        <v>19</v>
      </c>
      <c r="D22" s="188">
        <v>1750</v>
      </c>
      <c r="E22" s="18"/>
      <c r="F22" s="18"/>
      <c r="G22" s="43"/>
    </row>
    <row r="23" spans="1:16" x14ac:dyDescent="0.25">
      <c r="A23" s="146">
        <v>63</v>
      </c>
      <c r="B23" s="17"/>
      <c r="C23" s="17" t="s">
        <v>205</v>
      </c>
      <c r="D23" s="188">
        <v>150</v>
      </c>
      <c r="E23" s="18"/>
      <c r="F23" s="18"/>
      <c r="G23" s="43"/>
    </row>
    <row r="24" spans="1:16" x14ac:dyDescent="0.25">
      <c r="A24" s="146">
        <v>64</v>
      </c>
      <c r="B24" s="17"/>
      <c r="C24" s="17" t="s">
        <v>134</v>
      </c>
      <c r="D24" s="188">
        <v>300</v>
      </c>
      <c r="E24" s="18"/>
      <c r="F24" s="18"/>
      <c r="G24" s="43"/>
    </row>
    <row r="25" spans="1:16" x14ac:dyDescent="0.25">
      <c r="A25" s="146">
        <v>65</v>
      </c>
      <c r="B25" s="17"/>
      <c r="C25" s="17" t="s">
        <v>151</v>
      </c>
      <c r="D25" s="188">
        <v>50</v>
      </c>
      <c r="E25" s="18"/>
      <c r="F25" s="18"/>
      <c r="G25" s="43"/>
    </row>
    <row r="26" spans="1:16" x14ac:dyDescent="0.25">
      <c r="A26" s="146">
        <v>66</v>
      </c>
      <c r="B26" s="17"/>
      <c r="C26" s="17" t="s">
        <v>177</v>
      </c>
      <c r="D26" s="188">
        <v>175</v>
      </c>
      <c r="E26" s="18"/>
      <c r="F26" s="18"/>
      <c r="G26" s="43"/>
    </row>
    <row r="27" spans="1:16" x14ac:dyDescent="0.25">
      <c r="A27" s="146">
        <v>67</v>
      </c>
      <c r="B27" s="17"/>
      <c r="C27" s="17" t="s">
        <v>124</v>
      </c>
      <c r="D27" s="188">
        <v>25</v>
      </c>
      <c r="E27" s="18"/>
      <c r="F27" s="18"/>
      <c r="G27" s="43"/>
    </row>
    <row r="28" spans="1:16" x14ac:dyDescent="0.25">
      <c r="A28" s="146">
        <v>60</v>
      </c>
      <c r="B28" s="17"/>
      <c r="C28" s="17" t="s">
        <v>70</v>
      </c>
      <c r="D28" s="188">
        <v>1232.5</v>
      </c>
      <c r="E28" s="18"/>
      <c r="F28" s="18"/>
      <c r="G28" s="43"/>
    </row>
    <row r="29" spans="1:16" x14ac:dyDescent="0.25">
      <c r="A29" s="147"/>
      <c r="B29" s="67" t="s">
        <v>20</v>
      </c>
      <c r="C29" s="68"/>
      <c r="D29" s="187">
        <f>SUM(D21:D28)</f>
        <v>3832.5</v>
      </c>
      <c r="E29" s="13"/>
      <c r="F29" s="13"/>
      <c r="G29" s="41"/>
    </row>
    <row r="30" spans="1:16" x14ac:dyDescent="0.25">
      <c r="A30" s="147"/>
      <c r="B30" s="1"/>
      <c r="C30" s="1"/>
      <c r="D30" s="189"/>
      <c r="E30" s="14"/>
      <c r="F30" s="14"/>
      <c r="G30" s="43"/>
    </row>
    <row r="31" spans="1:16" x14ac:dyDescent="0.25">
      <c r="A31" s="149"/>
      <c r="B31" s="69" t="s">
        <v>163</v>
      </c>
      <c r="C31" s="70"/>
      <c r="D31" s="191">
        <f>(D18+D29)</f>
        <v>4132.5</v>
      </c>
      <c r="E31" s="23"/>
      <c r="F31" s="23"/>
      <c r="G31" s="41"/>
      <c r="P31" t="s">
        <v>178</v>
      </c>
    </row>
    <row r="32" spans="1:16" x14ac:dyDescent="0.25">
      <c r="B32" s="19"/>
      <c r="C32" s="19"/>
      <c r="D32" s="192"/>
      <c r="E32" s="109"/>
      <c r="F32" s="178"/>
      <c r="G32" s="44"/>
    </row>
    <row r="33" spans="2:7" x14ac:dyDescent="0.25">
      <c r="B33" s="48" t="s">
        <v>110</v>
      </c>
      <c r="C33" s="49"/>
      <c r="D33" s="193">
        <v>69600</v>
      </c>
      <c r="E33" s="14"/>
      <c r="F33" s="12"/>
      <c r="G33" s="39" t="s">
        <v>10</v>
      </c>
    </row>
    <row r="34" spans="2:7" x14ac:dyDescent="0.25">
      <c r="B34" s="48" t="s">
        <v>2</v>
      </c>
      <c r="C34" s="51"/>
      <c r="D34" s="193">
        <v>-3480</v>
      </c>
      <c r="E34" s="14"/>
      <c r="F34" s="12"/>
      <c r="G34" s="1"/>
    </row>
    <row r="35" spans="2:7" x14ac:dyDescent="0.25">
      <c r="B35" s="48" t="s">
        <v>21</v>
      </c>
      <c r="C35" s="51"/>
      <c r="D35" s="193">
        <f>SUM(D33:D34)</f>
        <v>66120</v>
      </c>
      <c r="E35" s="14"/>
      <c r="F35" s="12"/>
      <c r="G35" s="1"/>
    </row>
    <row r="36" spans="2:7" x14ac:dyDescent="0.25">
      <c r="B36" s="2" t="s">
        <v>5</v>
      </c>
      <c r="C36" s="1"/>
      <c r="D36" s="193" t="s">
        <v>6</v>
      </c>
      <c r="E36" s="50" t="s">
        <v>7</v>
      </c>
      <c r="F36" s="50" t="s">
        <v>8</v>
      </c>
      <c r="G36" s="53" t="s">
        <v>9</v>
      </c>
    </row>
    <row r="37" spans="2:7" x14ac:dyDescent="0.25">
      <c r="B37" s="1"/>
      <c r="C37" s="26" t="s">
        <v>22</v>
      </c>
      <c r="D37" s="21">
        <v>4160</v>
      </c>
      <c r="E37" s="4"/>
      <c r="F37" s="4"/>
      <c r="G37" s="43"/>
    </row>
    <row r="38" spans="2:7" x14ac:dyDescent="0.25">
      <c r="B38" s="1"/>
      <c r="C38" s="26" t="s">
        <v>23</v>
      </c>
      <c r="D38" s="21">
        <v>3600</v>
      </c>
      <c r="E38" s="4"/>
      <c r="F38" s="4"/>
      <c r="G38" s="43"/>
    </row>
    <row r="39" spans="2:7" x14ac:dyDescent="0.25">
      <c r="B39" s="1"/>
      <c r="C39" s="26" t="s">
        <v>24</v>
      </c>
      <c r="D39" s="21">
        <v>2880</v>
      </c>
      <c r="E39" s="4"/>
      <c r="F39" s="4"/>
      <c r="G39" s="43"/>
    </row>
    <row r="40" spans="2:7" x14ac:dyDescent="0.25">
      <c r="B40" s="1"/>
      <c r="C40" s="26" t="s">
        <v>25</v>
      </c>
      <c r="D40" s="21">
        <v>2880</v>
      </c>
      <c r="E40" s="4"/>
      <c r="F40" s="4"/>
      <c r="G40" s="43"/>
    </row>
    <row r="41" spans="2:7" x14ac:dyDescent="0.25">
      <c r="B41" s="1"/>
      <c r="C41" s="26" t="s">
        <v>26</v>
      </c>
      <c r="D41" s="21">
        <v>2880</v>
      </c>
      <c r="E41" s="4"/>
      <c r="F41" s="4"/>
      <c r="G41" s="43"/>
    </row>
    <row r="42" spans="2:7" x14ac:dyDescent="0.25">
      <c r="B42" s="1"/>
      <c r="C42" s="26" t="s">
        <v>122</v>
      </c>
      <c r="D42" s="21">
        <v>225</v>
      </c>
      <c r="E42" s="4"/>
      <c r="F42" s="4"/>
      <c r="G42" s="43"/>
    </row>
    <row r="43" spans="2:7" x14ac:dyDescent="0.25">
      <c r="B43" s="1"/>
      <c r="C43" s="26" t="s">
        <v>27</v>
      </c>
      <c r="D43" s="21">
        <v>200</v>
      </c>
      <c r="E43" s="4"/>
      <c r="F43" s="4"/>
      <c r="G43" s="43"/>
    </row>
    <row r="44" spans="2:7" x14ac:dyDescent="0.25">
      <c r="B44" s="1"/>
      <c r="C44" s="26" t="s">
        <v>108</v>
      </c>
      <c r="D44" s="188">
        <v>4270.25</v>
      </c>
      <c r="E44" s="4"/>
      <c r="F44" s="4"/>
      <c r="G44" s="43"/>
    </row>
    <row r="45" spans="2:7" x14ac:dyDescent="0.25">
      <c r="B45" s="1"/>
      <c r="C45" s="25" t="s">
        <v>28</v>
      </c>
      <c r="D45" s="194">
        <v>4380</v>
      </c>
      <c r="E45" s="5"/>
      <c r="F45" s="4"/>
      <c r="G45" s="43"/>
    </row>
    <row r="46" spans="2:7" x14ac:dyDescent="0.25">
      <c r="B46" s="1"/>
      <c r="C46" s="25" t="s">
        <v>82</v>
      </c>
      <c r="D46" s="194">
        <v>250</v>
      </c>
      <c r="E46" s="5"/>
      <c r="F46" s="4"/>
      <c r="G46" s="43"/>
    </row>
    <row r="47" spans="2:7" x14ac:dyDescent="0.25">
      <c r="B47" s="1"/>
      <c r="C47" s="26" t="s">
        <v>29</v>
      </c>
      <c r="D47" s="188">
        <v>165</v>
      </c>
      <c r="E47" s="4"/>
      <c r="F47" s="4"/>
      <c r="G47" s="43"/>
    </row>
    <row r="48" spans="2:7" x14ac:dyDescent="0.25">
      <c r="B48" s="73" t="s">
        <v>11</v>
      </c>
      <c r="C48" s="74"/>
      <c r="D48" s="193">
        <f>SUM(D37:D47)</f>
        <v>25890.25</v>
      </c>
      <c r="E48" s="50"/>
      <c r="F48" s="50"/>
      <c r="G48" s="53"/>
    </row>
    <row r="49" spans="2:9" x14ac:dyDescent="0.25">
      <c r="C49" s="114"/>
      <c r="D49" s="189"/>
      <c r="E49" s="14"/>
      <c r="F49" s="16"/>
      <c r="G49" s="45"/>
    </row>
    <row r="50" spans="2:9" x14ac:dyDescent="0.25">
      <c r="B50" s="17" t="s">
        <v>12</v>
      </c>
      <c r="C50" s="17"/>
      <c r="D50" s="193" t="s">
        <v>6</v>
      </c>
      <c r="E50" s="50" t="s">
        <v>7</v>
      </c>
      <c r="F50" s="50" t="s">
        <v>8</v>
      </c>
      <c r="G50" s="53" t="s">
        <v>9</v>
      </c>
    </row>
    <row r="51" spans="2:9" x14ac:dyDescent="0.25">
      <c r="B51" s="1"/>
      <c r="C51" s="2" t="s">
        <v>30</v>
      </c>
      <c r="D51" s="21">
        <v>500</v>
      </c>
      <c r="E51" s="4"/>
      <c r="F51" s="4"/>
      <c r="G51" s="42"/>
    </row>
    <row r="52" spans="2:9" x14ac:dyDescent="0.25">
      <c r="B52" s="1"/>
      <c r="C52" s="2" t="s">
        <v>129</v>
      </c>
      <c r="D52" s="21">
        <v>2000</v>
      </c>
      <c r="E52" s="4"/>
      <c r="F52" s="4"/>
      <c r="G52" s="42"/>
    </row>
    <row r="53" spans="2:9" x14ac:dyDescent="0.25">
      <c r="B53" s="1"/>
      <c r="C53" s="2" t="s">
        <v>118</v>
      </c>
      <c r="D53" s="21">
        <v>100</v>
      </c>
      <c r="E53" s="4"/>
      <c r="F53" s="4"/>
      <c r="G53" s="42"/>
    </row>
    <row r="54" spans="2:9" x14ac:dyDescent="0.25">
      <c r="B54" s="1"/>
      <c r="C54" s="2" t="s">
        <v>31</v>
      </c>
      <c r="D54" s="21">
        <v>250</v>
      </c>
      <c r="E54" s="4"/>
      <c r="F54" s="4"/>
      <c r="G54" s="42"/>
    </row>
    <row r="55" spans="2:9" x14ac:dyDescent="0.25">
      <c r="B55" s="1"/>
      <c r="C55" s="2" t="s">
        <v>32</v>
      </c>
      <c r="D55" s="21">
        <v>1250</v>
      </c>
      <c r="E55" s="4"/>
      <c r="F55" s="4"/>
      <c r="G55" s="42"/>
    </row>
    <row r="56" spans="2:9" x14ac:dyDescent="0.25">
      <c r="B56" s="1"/>
      <c r="C56" s="2" t="s">
        <v>177</v>
      </c>
      <c r="D56" s="21">
        <v>100</v>
      </c>
      <c r="E56" s="4"/>
      <c r="F56" s="4"/>
      <c r="G56" s="42"/>
    </row>
    <row r="57" spans="2:9" x14ac:dyDescent="0.25">
      <c r="B57" s="1"/>
      <c r="C57" s="2" t="s">
        <v>33</v>
      </c>
      <c r="D57" s="21">
        <v>350</v>
      </c>
      <c r="E57" s="4"/>
      <c r="F57" s="4"/>
      <c r="G57" s="42"/>
    </row>
    <row r="58" spans="2:9" x14ac:dyDescent="0.25">
      <c r="B58" s="1"/>
      <c r="C58" s="2" t="s">
        <v>34</v>
      </c>
      <c r="D58" s="21">
        <v>14</v>
      </c>
      <c r="E58" s="4"/>
      <c r="F58" s="4"/>
      <c r="G58" s="42"/>
    </row>
    <row r="59" spans="2:9" x14ac:dyDescent="0.25">
      <c r="B59" s="1"/>
      <c r="C59" s="2" t="s">
        <v>14</v>
      </c>
      <c r="D59" s="21">
        <v>1100</v>
      </c>
      <c r="E59" s="4"/>
      <c r="F59" s="4"/>
      <c r="G59" s="42"/>
    </row>
    <row r="60" spans="2:9" x14ac:dyDescent="0.25">
      <c r="B60" s="1"/>
      <c r="C60" s="2" t="s">
        <v>35</v>
      </c>
      <c r="D60" s="21">
        <v>200</v>
      </c>
      <c r="E60" s="4"/>
      <c r="F60" s="4"/>
      <c r="G60" s="42"/>
    </row>
    <row r="61" spans="2:9" x14ac:dyDescent="0.25">
      <c r="B61" s="1"/>
      <c r="C61" s="2" t="s">
        <v>114</v>
      </c>
      <c r="D61" s="21">
        <v>25</v>
      </c>
      <c r="E61" s="4"/>
      <c r="F61" s="4"/>
      <c r="G61" s="42"/>
    </row>
    <row r="62" spans="2:9" x14ac:dyDescent="0.25">
      <c r="B62" s="1"/>
      <c r="C62" s="2" t="s">
        <v>36</v>
      </c>
      <c r="D62" s="21">
        <v>100</v>
      </c>
      <c r="E62" s="4"/>
      <c r="F62" s="4"/>
      <c r="G62" s="42"/>
    </row>
    <row r="63" spans="2:9" x14ac:dyDescent="0.25">
      <c r="B63" s="1"/>
      <c r="C63" s="2" t="s">
        <v>37</v>
      </c>
      <c r="D63" s="21">
        <v>1772</v>
      </c>
      <c r="E63" s="4"/>
      <c r="F63" s="4"/>
      <c r="G63" s="42"/>
      <c r="I63" t="s">
        <v>87</v>
      </c>
    </row>
    <row r="64" spans="2:9" x14ac:dyDescent="0.25">
      <c r="B64" s="73" t="s">
        <v>16</v>
      </c>
      <c r="C64" s="73"/>
      <c r="D64" s="193">
        <f>SUM(D51:D63)</f>
        <v>7761</v>
      </c>
      <c r="E64" s="50"/>
      <c r="F64" s="50"/>
      <c r="G64" s="53"/>
    </row>
    <row r="65" spans="1:8" x14ac:dyDescent="0.25">
      <c r="B65" s="1"/>
      <c r="C65" s="1"/>
      <c r="D65" s="189"/>
      <c r="E65" s="14"/>
      <c r="F65" s="14"/>
      <c r="G65" s="1"/>
    </row>
    <row r="66" spans="1:8" x14ac:dyDescent="0.25">
      <c r="A66" s="147"/>
      <c r="B66" s="19" t="s">
        <v>17</v>
      </c>
      <c r="C66" s="19"/>
      <c r="D66" s="195" t="s">
        <v>6</v>
      </c>
      <c r="E66" s="50" t="s">
        <v>7</v>
      </c>
      <c r="F66" s="50" t="s">
        <v>8</v>
      </c>
      <c r="G66" s="53" t="s">
        <v>9</v>
      </c>
    </row>
    <row r="67" spans="1:8" x14ac:dyDescent="0.25">
      <c r="A67" s="170" t="s">
        <v>153</v>
      </c>
      <c r="B67" s="106"/>
      <c r="C67" s="37" t="s">
        <v>38</v>
      </c>
      <c r="D67" s="21">
        <v>2200</v>
      </c>
      <c r="E67" s="4"/>
      <c r="F67" s="4"/>
      <c r="G67" s="42"/>
    </row>
    <row r="68" spans="1:8" x14ac:dyDescent="0.25">
      <c r="A68" s="170" t="s">
        <v>154</v>
      </c>
      <c r="B68" s="106"/>
      <c r="C68" s="37" t="s">
        <v>127</v>
      </c>
      <c r="D68" s="21">
        <v>700</v>
      </c>
      <c r="E68" s="4"/>
      <c r="F68" s="4"/>
      <c r="G68" s="42"/>
    </row>
    <row r="69" spans="1:8" x14ac:dyDescent="0.25">
      <c r="A69" s="170" t="s">
        <v>155</v>
      </c>
      <c r="B69" s="163"/>
      <c r="C69" s="37" t="s">
        <v>208</v>
      </c>
      <c r="D69" s="21">
        <v>500</v>
      </c>
      <c r="E69" s="4"/>
      <c r="F69" s="4"/>
      <c r="G69" s="42"/>
      <c r="H69" s="119"/>
    </row>
    <row r="70" spans="1:8" x14ac:dyDescent="0.25">
      <c r="A70" s="170" t="s">
        <v>156</v>
      </c>
      <c r="C70" s="37" t="s">
        <v>39</v>
      </c>
      <c r="D70" s="21">
        <v>1625</v>
      </c>
      <c r="E70" s="4"/>
      <c r="F70" s="4"/>
      <c r="G70" s="42"/>
    </row>
    <row r="71" spans="1:8" x14ac:dyDescent="0.25">
      <c r="A71" s="170" t="s">
        <v>157</v>
      </c>
      <c r="C71" s="37" t="s">
        <v>125</v>
      </c>
      <c r="D71" s="21">
        <v>650</v>
      </c>
      <c r="E71" s="4"/>
      <c r="F71" s="4"/>
      <c r="G71" s="42"/>
    </row>
    <row r="72" spans="1:8" x14ac:dyDescent="0.25">
      <c r="A72" s="170" t="s">
        <v>158</v>
      </c>
      <c r="B72" s="106"/>
      <c r="C72" s="37" t="s">
        <v>40</v>
      </c>
      <c r="D72" s="21">
        <v>700</v>
      </c>
      <c r="E72" s="4"/>
      <c r="F72" s="4"/>
      <c r="G72" s="42"/>
    </row>
    <row r="73" spans="1:8" x14ac:dyDescent="0.25">
      <c r="A73" s="170" t="s">
        <v>159</v>
      </c>
      <c r="B73" s="226"/>
      <c r="C73" s="37" t="s">
        <v>173</v>
      </c>
      <c r="D73" s="21">
        <v>0</v>
      </c>
      <c r="E73" s="14"/>
      <c r="F73" s="4"/>
      <c r="G73" s="42"/>
    </row>
    <row r="74" spans="1:8" x14ac:dyDescent="0.25">
      <c r="A74" s="170" t="s">
        <v>160</v>
      </c>
      <c r="B74" s="106"/>
      <c r="C74" s="37" t="s">
        <v>83</v>
      </c>
      <c r="D74" s="21">
        <v>7500</v>
      </c>
      <c r="E74" s="4"/>
      <c r="F74" s="4"/>
      <c r="G74" s="42"/>
    </row>
    <row r="75" spans="1:8" x14ac:dyDescent="0.25">
      <c r="A75" s="170" t="s">
        <v>187</v>
      </c>
      <c r="B75" s="106"/>
      <c r="C75" s="37" t="s">
        <v>123</v>
      </c>
      <c r="D75" s="21">
        <v>200</v>
      </c>
      <c r="E75" s="4"/>
      <c r="F75" s="4"/>
      <c r="G75" s="42"/>
    </row>
    <row r="76" spans="1:8" x14ac:dyDescent="0.25">
      <c r="A76" s="170" t="s">
        <v>188</v>
      </c>
      <c r="B76" s="106"/>
      <c r="C76" s="37" t="s">
        <v>41</v>
      </c>
      <c r="D76" s="21">
        <v>2000</v>
      </c>
      <c r="E76" s="21"/>
      <c r="F76" s="4"/>
      <c r="G76" s="42"/>
    </row>
    <row r="77" spans="1:8" x14ac:dyDescent="0.25">
      <c r="A77" s="170" t="s">
        <v>189</v>
      </c>
      <c r="B77" s="106"/>
      <c r="C77" s="37" t="s">
        <v>124</v>
      </c>
      <c r="D77" s="21">
        <v>200</v>
      </c>
      <c r="E77" s="21"/>
      <c r="F77" s="4"/>
      <c r="G77" s="42"/>
    </row>
    <row r="78" spans="1:8" x14ac:dyDescent="0.25">
      <c r="A78" s="170" t="s">
        <v>190</v>
      </c>
      <c r="B78" s="185"/>
      <c r="C78" s="37" t="s">
        <v>218</v>
      </c>
      <c r="D78" s="21">
        <v>500</v>
      </c>
      <c r="E78" s="4"/>
      <c r="F78" s="4"/>
      <c r="G78" s="42"/>
    </row>
    <row r="79" spans="1:8" x14ac:dyDescent="0.25">
      <c r="A79" s="170" t="s">
        <v>191</v>
      </c>
      <c r="B79" s="164"/>
      <c r="C79" s="37" t="s">
        <v>68</v>
      </c>
      <c r="D79" s="21">
        <v>2500</v>
      </c>
      <c r="E79" s="4"/>
      <c r="F79" s="4"/>
      <c r="G79" s="42"/>
      <c r="H79" s="119"/>
    </row>
    <row r="80" spans="1:8" x14ac:dyDescent="0.25">
      <c r="A80" s="170" t="s">
        <v>192</v>
      </c>
      <c r="B80" s="228"/>
      <c r="C80" s="37" t="s">
        <v>42</v>
      </c>
      <c r="D80" s="21">
        <v>1000</v>
      </c>
      <c r="E80" s="4"/>
      <c r="F80" s="4"/>
      <c r="G80" s="42"/>
      <c r="H80" s="119"/>
    </row>
    <row r="81" spans="1:8" x14ac:dyDescent="0.25">
      <c r="A81" s="170" t="s">
        <v>193</v>
      </c>
      <c r="B81" s="106"/>
      <c r="C81" s="37" t="s">
        <v>43</v>
      </c>
      <c r="D81" s="21">
        <v>300</v>
      </c>
      <c r="E81" s="4"/>
      <c r="F81" s="4"/>
      <c r="G81" s="42"/>
      <c r="H81" s="119"/>
    </row>
    <row r="82" spans="1:8" ht="18" x14ac:dyDescent="0.4">
      <c r="A82" s="170" t="s">
        <v>194</v>
      </c>
      <c r="B82" s="106"/>
      <c r="C82" s="37" t="s">
        <v>74</v>
      </c>
      <c r="D82" s="21"/>
      <c r="E82" s="4"/>
      <c r="F82" s="4"/>
      <c r="G82" s="42"/>
      <c r="H82" s="118"/>
    </row>
    <row r="83" spans="1:8" x14ac:dyDescent="0.25">
      <c r="A83" s="170" t="s">
        <v>195</v>
      </c>
      <c r="B83" s="106"/>
      <c r="C83" s="37" t="s">
        <v>44</v>
      </c>
      <c r="D83" s="196">
        <v>250</v>
      </c>
      <c r="E83" s="4"/>
      <c r="F83" s="4"/>
      <c r="G83" s="42"/>
    </row>
    <row r="84" spans="1:8" x14ac:dyDescent="0.25">
      <c r="A84" s="170" t="s">
        <v>196</v>
      </c>
      <c r="B84" s="106"/>
      <c r="C84" s="37" t="s">
        <v>126</v>
      </c>
      <c r="D84" s="196">
        <v>350</v>
      </c>
      <c r="E84" s="4"/>
      <c r="F84" s="4"/>
      <c r="G84" s="42"/>
    </row>
    <row r="85" spans="1:8" x14ac:dyDescent="0.25">
      <c r="A85" s="170" t="s">
        <v>197</v>
      </c>
      <c r="B85" s="106"/>
      <c r="C85" s="37" t="s">
        <v>207</v>
      </c>
      <c r="D85" s="196">
        <v>3000</v>
      </c>
      <c r="E85" s="4"/>
      <c r="F85" s="4"/>
      <c r="G85" s="42"/>
    </row>
    <row r="86" spans="1:8" x14ac:dyDescent="0.25">
      <c r="A86" s="170" t="s">
        <v>198</v>
      </c>
      <c r="B86" s="226"/>
      <c r="C86" s="37" t="s">
        <v>172</v>
      </c>
      <c r="D86" s="196"/>
      <c r="E86" s="4"/>
      <c r="F86" s="4"/>
      <c r="G86" s="42"/>
    </row>
    <row r="87" spans="1:8" x14ac:dyDescent="0.25">
      <c r="A87" s="170" t="s">
        <v>199</v>
      </c>
      <c r="B87" s="228"/>
      <c r="C87" s="37" t="s">
        <v>115</v>
      </c>
      <c r="D87" s="196">
        <v>2000</v>
      </c>
      <c r="E87" s="4"/>
      <c r="F87" s="4"/>
      <c r="G87" s="42"/>
    </row>
    <row r="88" spans="1:8" x14ac:dyDescent="0.25">
      <c r="A88" s="170" t="s">
        <v>200</v>
      </c>
      <c r="B88" s="106"/>
      <c r="C88" s="37" t="s">
        <v>161</v>
      </c>
      <c r="D88" s="196">
        <v>1000</v>
      </c>
      <c r="E88" s="4"/>
      <c r="F88" s="4"/>
      <c r="G88" s="42"/>
    </row>
    <row r="89" spans="1:8" x14ac:dyDescent="0.25">
      <c r="A89" s="170" t="s">
        <v>201</v>
      </c>
      <c r="B89" s="106"/>
      <c r="C89" s="37" t="s">
        <v>186</v>
      </c>
      <c r="D89" s="196">
        <v>1100</v>
      </c>
      <c r="E89" s="4"/>
      <c r="F89" s="4"/>
      <c r="G89" s="42"/>
    </row>
    <row r="90" spans="1:8" x14ac:dyDescent="0.25">
      <c r="A90" s="170" t="s">
        <v>202</v>
      </c>
      <c r="B90" s="106"/>
      <c r="C90" s="37" t="s">
        <v>209</v>
      </c>
      <c r="D90" s="196">
        <v>500</v>
      </c>
      <c r="E90" s="4"/>
      <c r="F90" s="4"/>
      <c r="G90" s="42"/>
    </row>
    <row r="91" spans="1:8" x14ac:dyDescent="0.25">
      <c r="A91" s="170" t="s">
        <v>203</v>
      </c>
      <c r="B91" s="226"/>
      <c r="C91" s="37" t="s">
        <v>171</v>
      </c>
      <c r="D91" s="196"/>
      <c r="E91" s="4"/>
      <c r="F91" s="4"/>
      <c r="G91" s="42"/>
    </row>
    <row r="92" spans="1:8" x14ac:dyDescent="0.25">
      <c r="A92" s="170" t="s">
        <v>204</v>
      </c>
      <c r="B92" s="106"/>
      <c r="C92" s="105" t="s">
        <v>46</v>
      </c>
      <c r="D92" s="196"/>
      <c r="E92" s="4"/>
      <c r="F92" s="4"/>
      <c r="G92" s="42"/>
    </row>
    <row r="93" spans="1:8" x14ac:dyDescent="0.25">
      <c r="A93" s="170" t="s">
        <v>210</v>
      </c>
      <c r="B93" s="106"/>
      <c r="C93" s="37" t="s">
        <v>73</v>
      </c>
      <c r="D93" s="196">
        <v>1350</v>
      </c>
      <c r="E93" s="4"/>
      <c r="F93" s="4"/>
      <c r="G93" s="42"/>
    </row>
    <row r="94" spans="1:8" x14ac:dyDescent="0.25">
      <c r="A94" s="170" t="s">
        <v>152</v>
      </c>
      <c r="B94" s="106"/>
      <c r="C94" s="37" t="s">
        <v>45</v>
      </c>
      <c r="D94" s="197">
        <v>2343.75</v>
      </c>
      <c r="E94" s="4"/>
      <c r="F94" s="4"/>
      <c r="G94" s="42"/>
    </row>
    <row r="95" spans="1:8" x14ac:dyDescent="0.25">
      <c r="A95" s="146">
        <v>30</v>
      </c>
      <c r="B95" s="106"/>
      <c r="C95" s="37" t="s">
        <v>206</v>
      </c>
      <c r="D95" s="196"/>
      <c r="E95" s="4"/>
      <c r="F95" s="4"/>
      <c r="G95" s="42"/>
    </row>
    <row r="96" spans="1:8" x14ac:dyDescent="0.25">
      <c r="A96" s="146"/>
      <c r="B96" s="106"/>
      <c r="C96" s="37"/>
      <c r="D96" s="197"/>
      <c r="E96" s="4"/>
      <c r="F96" s="4"/>
      <c r="G96" s="42"/>
    </row>
    <row r="97" spans="1:7" x14ac:dyDescent="0.25">
      <c r="A97" s="147"/>
      <c r="B97" s="74" t="s">
        <v>20</v>
      </c>
      <c r="C97" s="75"/>
      <c r="D97" s="193">
        <f>SUM(D67:D96)</f>
        <v>32468.75</v>
      </c>
      <c r="E97" s="50"/>
      <c r="F97" s="50"/>
      <c r="G97" s="53"/>
    </row>
    <row r="98" spans="1:7" x14ac:dyDescent="0.25">
      <c r="A98" s="146" t="s">
        <v>47</v>
      </c>
      <c r="B98" s="1"/>
      <c r="C98" s="1"/>
      <c r="D98" s="189"/>
      <c r="E98" s="14"/>
      <c r="F98" s="4"/>
      <c r="G98" s="1"/>
    </row>
    <row r="99" spans="1:7" x14ac:dyDescent="0.25">
      <c r="A99" s="149"/>
      <c r="B99" s="71" t="s">
        <v>48</v>
      </c>
      <c r="C99" s="72"/>
      <c r="D99" s="198">
        <f>(D48+D64+D97)</f>
        <v>66120</v>
      </c>
      <c r="E99" s="54"/>
      <c r="F99" s="54"/>
      <c r="G99" s="53"/>
    </row>
    <row r="100" spans="1:7" x14ac:dyDescent="0.25">
      <c r="A100" s="147"/>
      <c r="B100" s="59"/>
      <c r="C100" s="1"/>
      <c r="D100" s="199"/>
      <c r="E100" s="109"/>
      <c r="F100" s="178"/>
      <c r="G100" s="1"/>
    </row>
    <row r="101" spans="1:7" x14ac:dyDescent="0.25">
      <c r="A101" s="147"/>
      <c r="B101" s="66" t="s">
        <v>164</v>
      </c>
      <c r="C101" s="56"/>
      <c r="D101" s="200">
        <v>21750</v>
      </c>
      <c r="E101" s="14"/>
      <c r="F101" s="177"/>
      <c r="G101" s="1" t="s">
        <v>175</v>
      </c>
    </row>
    <row r="102" spans="1:7" x14ac:dyDescent="0.25">
      <c r="A102" s="147"/>
      <c r="B102" s="55" t="s">
        <v>50</v>
      </c>
      <c r="C102" s="56"/>
      <c r="D102" s="200">
        <v>-1087.5</v>
      </c>
      <c r="E102" s="14"/>
      <c r="F102" s="14"/>
      <c r="G102" s="1"/>
    </row>
    <row r="103" spans="1:7" x14ac:dyDescent="0.25">
      <c r="A103" s="147"/>
      <c r="B103" s="55" t="s">
        <v>51</v>
      </c>
      <c r="C103" s="56"/>
      <c r="D103" s="200">
        <f>SUM(D101:D102)</f>
        <v>20662.5</v>
      </c>
      <c r="E103" s="14"/>
      <c r="F103" s="14"/>
      <c r="G103" s="1"/>
    </row>
    <row r="104" spans="1:7" x14ac:dyDescent="0.25">
      <c r="A104" s="147"/>
      <c r="B104" s="1"/>
      <c r="C104" s="1"/>
      <c r="D104" s="189"/>
      <c r="E104" s="14"/>
      <c r="F104" s="14"/>
      <c r="G104" s="1"/>
    </row>
    <row r="105" spans="1:7" x14ac:dyDescent="0.25">
      <c r="A105" s="147"/>
      <c r="B105" s="111" t="s">
        <v>5</v>
      </c>
      <c r="C105" s="111"/>
      <c r="D105" s="200" t="s">
        <v>6</v>
      </c>
      <c r="E105" s="52" t="s">
        <v>7</v>
      </c>
      <c r="F105" s="52" t="s">
        <v>8</v>
      </c>
      <c r="G105" s="57" t="s">
        <v>9</v>
      </c>
    </row>
    <row r="106" spans="1:7" x14ac:dyDescent="0.25">
      <c r="A106" s="147"/>
      <c r="B106" s="1"/>
      <c r="C106" s="2" t="s">
        <v>27</v>
      </c>
      <c r="D106" s="21">
        <v>50</v>
      </c>
      <c r="E106" s="4"/>
      <c r="F106" s="4"/>
      <c r="G106" s="42"/>
    </row>
    <row r="107" spans="1:7" x14ac:dyDescent="0.25">
      <c r="A107" s="147"/>
      <c r="B107" s="1"/>
      <c r="C107" s="2" t="s">
        <v>52</v>
      </c>
      <c r="D107" s="21">
        <v>2880</v>
      </c>
      <c r="E107" s="4"/>
      <c r="F107" s="4"/>
      <c r="G107" s="42"/>
    </row>
    <row r="108" spans="1:7" x14ac:dyDescent="0.25">
      <c r="A108" s="147"/>
      <c r="B108" s="1"/>
      <c r="C108" s="2" t="s">
        <v>53</v>
      </c>
      <c r="D108" s="21">
        <v>854.05</v>
      </c>
      <c r="E108" s="4"/>
      <c r="F108" s="4"/>
      <c r="G108" s="42"/>
    </row>
    <row r="109" spans="1:7" x14ac:dyDescent="0.25">
      <c r="A109" s="147"/>
      <c r="B109" s="1"/>
      <c r="C109" s="2" t="s">
        <v>28</v>
      </c>
      <c r="D109" s="21">
        <v>915</v>
      </c>
      <c r="E109" s="4"/>
      <c r="F109" s="4"/>
      <c r="G109" s="42"/>
    </row>
    <row r="110" spans="1:7" x14ac:dyDescent="0.25">
      <c r="A110" s="147"/>
      <c r="B110" s="1"/>
      <c r="C110" s="2" t="s">
        <v>82</v>
      </c>
      <c r="D110" s="21">
        <v>250</v>
      </c>
      <c r="E110" s="4"/>
      <c r="F110" s="4"/>
      <c r="G110" s="42"/>
    </row>
    <row r="111" spans="1:7" x14ac:dyDescent="0.25">
      <c r="A111" s="147"/>
      <c r="B111" s="1"/>
      <c r="C111" s="2" t="s">
        <v>29</v>
      </c>
      <c r="D111" s="21">
        <v>170</v>
      </c>
      <c r="E111" s="4"/>
      <c r="F111" s="4"/>
      <c r="G111" s="42"/>
    </row>
    <row r="112" spans="1:7" x14ac:dyDescent="0.25">
      <c r="A112" s="147"/>
      <c r="B112" s="55" t="s">
        <v>11</v>
      </c>
      <c r="C112" s="63"/>
      <c r="D112" s="200">
        <f>SUM(D106:D111)</f>
        <v>5119.05</v>
      </c>
      <c r="E112" s="63"/>
      <c r="F112" s="52"/>
      <c r="G112" s="57"/>
    </row>
    <row r="113" spans="1:8" x14ac:dyDescent="0.25">
      <c r="A113" s="147"/>
      <c r="B113" s="1"/>
      <c r="C113" s="1"/>
      <c r="D113" s="189"/>
      <c r="E113" s="14"/>
      <c r="F113" s="4"/>
      <c r="G113" s="42"/>
    </row>
    <row r="114" spans="1:8" x14ac:dyDescent="0.25">
      <c r="A114" s="147"/>
      <c r="B114" s="111" t="s">
        <v>12</v>
      </c>
      <c r="C114" s="111"/>
      <c r="D114" s="200" t="s">
        <v>6</v>
      </c>
      <c r="E114" s="52" t="s">
        <v>7</v>
      </c>
      <c r="F114" s="52" t="s">
        <v>8</v>
      </c>
      <c r="G114" s="57" t="s">
        <v>9</v>
      </c>
      <c r="H114" s="117"/>
    </row>
    <row r="115" spans="1:8" x14ac:dyDescent="0.25">
      <c r="A115" s="147"/>
      <c r="B115" s="1"/>
      <c r="C115" s="2" t="s">
        <v>13</v>
      </c>
      <c r="D115" s="21">
        <v>350</v>
      </c>
      <c r="E115" s="4"/>
      <c r="F115" s="4"/>
      <c r="G115" s="42"/>
    </row>
    <row r="116" spans="1:8" x14ac:dyDescent="0.25">
      <c r="A116" s="147"/>
      <c r="B116" s="1"/>
      <c r="C116" s="26" t="s">
        <v>54</v>
      </c>
      <c r="D116" s="21">
        <v>150</v>
      </c>
      <c r="E116" s="4"/>
      <c r="F116" s="4"/>
      <c r="G116" s="42"/>
    </row>
    <row r="117" spans="1:8" x14ac:dyDescent="0.25">
      <c r="A117" s="147"/>
      <c r="B117" s="1"/>
      <c r="C117" s="2" t="s">
        <v>55</v>
      </c>
      <c r="D117" s="21">
        <v>275</v>
      </c>
      <c r="E117" s="4"/>
      <c r="F117" s="4"/>
      <c r="G117" s="42"/>
    </row>
    <row r="118" spans="1:8" x14ac:dyDescent="0.25">
      <c r="A118" s="147"/>
      <c r="B118" s="55" t="s">
        <v>16</v>
      </c>
      <c r="C118" s="63"/>
      <c r="D118" s="200">
        <f>SUM(D115:D117)</f>
        <v>775</v>
      </c>
      <c r="E118" s="52"/>
      <c r="F118" s="52"/>
      <c r="G118" s="57"/>
    </row>
    <row r="119" spans="1:8" x14ac:dyDescent="0.25">
      <c r="A119" s="147"/>
      <c r="B119" s="1"/>
      <c r="C119" s="1"/>
      <c r="D119" s="189"/>
      <c r="E119" s="14"/>
      <c r="F119" s="4"/>
      <c r="G119" s="42"/>
    </row>
    <row r="120" spans="1:8" x14ac:dyDescent="0.25">
      <c r="A120" s="147"/>
      <c r="B120" s="111" t="s">
        <v>17</v>
      </c>
      <c r="C120" s="111"/>
      <c r="D120" s="200" t="s">
        <v>6</v>
      </c>
      <c r="E120" s="52" t="s">
        <v>7</v>
      </c>
      <c r="F120" s="52" t="s">
        <v>8</v>
      </c>
      <c r="G120" s="57" t="s">
        <v>9</v>
      </c>
    </row>
    <row r="121" spans="1:8" x14ac:dyDescent="0.25">
      <c r="A121" s="146">
        <v>40</v>
      </c>
      <c r="B121" s="107"/>
      <c r="C121" s="30" t="s">
        <v>38</v>
      </c>
      <c r="D121" s="21">
        <v>1800</v>
      </c>
      <c r="E121" s="4"/>
      <c r="F121" s="4"/>
      <c r="G121" s="42"/>
    </row>
    <row r="122" spans="1:8" x14ac:dyDescent="0.25">
      <c r="A122" s="146">
        <v>41</v>
      </c>
      <c r="B122" s="107"/>
      <c r="C122" s="30" t="s">
        <v>117</v>
      </c>
      <c r="D122" s="21">
        <v>1000</v>
      </c>
      <c r="E122" s="4"/>
      <c r="F122" s="4"/>
      <c r="G122" s="42"/>
    </row>
    <row r="123" spans="1:8" x14ac:dyDescent="0.25">
      <c r="A123" s="146">
        <v>42</v>
      </c>
      <c r="B123" s="107"/>
      <c r="C123" s="31" t="s">
        <v>88</v>
      </c>
      <c r="D123" s="21">
        <v>1000</v>
      </c>
      <c r="E123" s="4"/>
      <c r="F123" s="4"/>
      <c r="G123" s="42"/>
    </row>
    <row r="124" spans="1:8" x14ac:dyDescent="0.25">
      <c r="A124" s="146">
        <v>43</v>
      </c>
      <c r="B124" s="106"/>
      <c r="C124" s="33" t="s">
        <v>56</v>
      </c>
      <c r="D124" s="21">
        <v>200</v>
      </c>
      <c r="E124" s="4"/>
      <c r="F124" s="4"/>
      <c r="G124" s="42"/>
    </row>
    <row r="125" spans="1:8" x14ac:dyDescent="0.25">
      <c r="A125" s="146">
        <v>44</v>
      </c>
      <c r="B125" s="106"/>
      <c r="C125" s="30" t="s">
        <v>40</v>
      </c>
      <c r="D125" s="21">
        <v>150</v>
      </c>
      <c r="E125" s="4"/>
      <c r="F125" s="4"/>
      <c r="G125" s="42"/>
    </row>
    <row r="126" spans="1:8" x14ac:dyDescent="0.25">
      <c r="A126" s="146">
        <v>45</v>
      </c>
      <c r="B126" s="107"/>
      <c r="C126" s="30" t="s">
        <v>116</v>
      </c>
      <c r="D126" s="21">
        <v>1500</v>
      </c>
      <c r="E126" s="4"/>
      <c r="F126" s="4"/>
      <c r="G126" s="42"/>
    </row>
    <row r="127" spans="1:8" x14ac:dyDescent="0.25">
      <c r="A127" s="146">
        <v>46</v>
      </c>
      <c r="B127" s="108"/>
      <c r="C127" s="32" t="s">
        <v>84</v>
      </c>
      <c r="D127" s="21">
        <v>125</v>
      </c>
      <c r="E127" s="4"/>
      <c r="F127" s="4"/>
      <c r="G127" s="42"/>
    </row>
    <row r="128" spans="1:8" x14ac:dyDescent="0.25">
      <c r="A128" s="146">
        <v>47</v>
      </c>
      <c r="B128" s="106"/>
      <c r="C128" s="30" t="s">
        <v>220</v>
      </c>
      <c r="D128" s="21">
        <v>1500</v>
      </c>
      <c r="E128" s="4"/>
      <c r="F128" s="4"/>
      <c r="G128" s="42"/>
    </row>
    <row r="129" spans="1:97" x14ac:dyDescent="0.25">
      <c r="A129" s="146">
        <v>48</v>
      </c>
      <c r="B129" s="171"/>
      <c r="C129" s="32" t="s">
        <v>183</v>
      </c>
      <c r="D129" s="21">
        <v>2000</v>
      </c>
      <c r="E129" s="4"/>
      <c r="F129" s="4"/>
      <c r="G129" s="42"/>
    </row>
    <row r="130" spans="1:97" x14ac:dyDescent="0.25">
      <c r="A130" s="146">
        <v>49</v>
      </c>
      <c r="B130" s="106"/>
      <c r="C130" s="30" t="s">
        <v>89</v>
      </c>
      <c r="D130" s="21">
        <v>100</v>
      </c>
      <c r="E130" s="4"/>
      <c r="F130" s="4"/>
      <c r="G130" s="42"/>
    </row>
    <row r="131" spans="1:97" x14ac:dyDescent="0.25">
      <c r="A131" s="146">
        <v>51</v>
      </c>
      <c r="B131" s="106"/>
      <c r="C131" s="30" t="s">
        <v>219</v>
      </c>
      <c r="D131" s="21">
        <v>1000</v>
      </c>
      <c r="E131" s="4"/>
      <c r="F131" s="4"/>
      <c r="G131" s="42"/>
    </row>
    <row r="132" spans="1:97" x14ac:dyDescent="0.25">
      <c r="A132" s="146">
        <v>50</v>
      </c>
      <c r="B132" s="106"/>
      <c r="C132" s="32" t="s">
        <v>57</v>
      </c>
      <c r="D132" s="21">
        <v>4393.45</v>
      </c>
      <c r="E132" s="4"/>
      <c r="F132" s="4"/>
      <c r="G132" s="42"/>
    </row>
    <row r="133" spans="1:97" x14ac:dyDescent="0.25">
      <c r="A133" s="147"/>
      <c r="B133" s="55" t="s">
        <v>20</v>
      </c>
      <c r="C133" s="63"/>
      <c r="D133" s="200">
        <f>SUM(D121:D132)</f>
        <v>14768.45</v>
      </c>
      <c r="E133" s="52"/>
      <c r="F133" s="52"/>
      <c r="G133" s="57"/>
    </row>
    <row r="134" spans="1:97" x14ac:dyDescent="0.25">
      <c r="A134" s="147"/>
      <c r="B134" s="1"/>
      <c r="C134" s="1"/>
      <c r="D134" s="189"/>
      <c r="E134" s="14"/>
      <c r="F134" s="4"/>
      <c r="G134" s="42"/>
    </row>
    <row r="135" spans="1:97" x14ac:dyDescent="0.25">
      <c r="A135" s="149"/>
      <c r="B135" s="64" t="s">
        <v>58</v>
      </c>
      <c r="C135" s="65"/>
      <c r="D135" s="201">
        <f>(D112+D118+D133)</f>
        <v>20662.5</v>
      </c>
      <c r="E135" s="58"/>
      <c r="F135" s="58"/>
      <c r="G135" s="57"/>
    </row>
    <row r="136" spans="1:97" x14ac:dyDescent="0.25">
      <c r="A136" s="147"/>
      <c r="B136" s="1"/>
      <c r="C136" s="20"/>
      <c r="D136" s="199"/>
      <c r="E136" s="109"/>
      <c r="F136" s="178"/>
      <c r="G136" s="1"/>
      <c r="H136" s="89" t="s">
        <v>10</v>
      </c>
    </row>
    <row r="137" spans="1:97" x14ac:dyDescent="0.25">
      <c r="A137" s="147"/>
      <c r="B137" s="98" t="s">
        <v>165</v>
      </c>
      <c r="C137" s="99"/>
      <c r="D137" s="202">
        <v>4350</v>
      </c>
      <c r="E137" s="14"/>
      <c r="F137" s="14"/>
      <c r="G137" s="1"/>
    </row>
    <row r="138" spans="1:97" x14ac:dyDescent="0.25">
      <c r="A138" s="147"/>
      <c r="B138" s="100" t="s">
        <v>50</v>
      </c>
      <c r="C138" s="99"/>
      <c r="D138" s="202">
        <v>-217.5</v>
      </c>
      <c r="E138" s="14" t="s">
        <v>10</v>
      </c>
      <c r="F138" s="14"/>
      <c r="G138" s="1" t="s">
        <v>10</v>
      </c>
    </row>
    <row r="139" spans="1:97" x14ac:dyDescent="0.25">
      <c r="A139" s="147"/>
      <c r="B139" s="100" t="s">
        <v>166</v>
      </c>
      <c r="C139" s="99"/>
      <c r="D139" s="202">
        <f>SUM(D137:D138)</f>
        <v>4132.5</v>
      </c>
      <c r="E139" s="14"/>
      <c r="F139" s="14"/>
      <c r="G139" s="1"/>
    </row>
    <row r="140" spans="1:97" x14ac:dyDescent="0.25">
      <c r="A140" s="147"/>
      <c r="B140" s="1"/>
      <c r="C140" s="1"/>
      <c r="D140" s="189"/>
      <c r="E140" s="14"/>
      <c r="F140" s="14"/>
      <c r="G140" s="1"/>
    </row>
    <row r="141" spans="1:97" s="115" customFormat="1" x14ac:dyDescent="0.25">
      <c r="A141" s="151"/>
      <c r="B141" s="111" t="s">
        <v>5</v>
      </c>
      <c r="C141" s="111"/>
      <c r="D141" s="203" t="s">
        <v>6</v>
      </c>
      <c r="E141" s="90" t="s">
        <v>7</v>
      </c>
      <c r="F141" s="90" t="s">
        <v>8</v>
      </c>
      <c r="G141" s="91" t="s">
        <v>9</v>
      </c>
      <c r="H141" s="117"/>
      <c r="L141" s="117"/>
    </row>
    <row r="142" spans="1:97" x14ac:dyDescent="0.25">
      <c r="A142" s="151"/>
      <c r="B142" s="1"/>
      <c r="C142" s="2" t="s">
        <v>27</v>
      </c>
      <c r="D142" s="21">
        <v>20</v>
      </c>
      <c r="E142" s="4"/>
      <c r="F142" s="4"/>
      <c r="G142" s="42"/>
      <c r="H142" s="117"/>
      <c r="I142" s="115"/>
      <c r="J142" s="115"/>
      <c r="K142" s="115"/>
      <c r="L142" s="117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15"/>
      <c r="CQ142" s="115"/>
      <c r="CR142" s="115"/>
      <c r="CS142" s="115"/>
    </row>
    <row r="143" spans="1:97" x14ac:dyDescent="0.25">
      <c r="A143" s="151"/>
      <c r="B143" s="1"/>
      <c r="C143" s="2" t="s">
        <v>28</v>
      </c>
      <c r="D143" s="21">
        <v>630</v>
      </c>
      <c r="E143" s="4"/>
      <c r="F143" s="4"/>
      <c r="G143" s="42"/>
      <c r="H143" s="117"/>
      <c r="I143" s="115"/>
      <c r="J143" s="115"/>
      <c r="K143" s="115"/>
      <c r="L143" s="117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115"/>
      <c r="BP143" s="115"/>
      <c r="BQ143" s="115"/>
      <c r="BR143" s="115"/>
      <c r="BS143" s="115"/>
      <c r="BT143" s="115"/>
      <c r="BU143" s="115"/>
      <c r="BV143" s="115"/>
      <c r="BW143" s="115"/>
      <c r="BX143" s="115"/>
      <c r="BY143" s="115"/>
      <c r="BZ143" s="115"/>
      <c r="CA143" s="115"/>
      <c r="CB143" s="115"/>
      <c r="CC143" s="115"/>
      <c r="CD143" s="115"/>
      <c r="CE143" s="115"/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15"/>
      <c r="CQ143" s="115"/>
      <c r="CR143" s="115"/>
      <c r="CS143" s="115"/>
    </row>
    <row r="144" spans="1:97" s="92" customFormat="1" x14ac:dyDescent="0.25">
      <c r="A144" s="151"/>
      <c r="B144" s="93" t="s">
        <v>11</v>
      </c>
      <c r="C144" s="94"/>
      <c r="D144" s="203">
        <f>SUM(D142:D143)</f>
        <v>650</v>
      </c>
      <c r="E144" s="90"/>
      <c r="F144" s="90"/>
      <c r="G144" s="91"/>
      <c r="H144" s="117"/>
      <c r="I144" s="115"/>
      <c r="J144" s="115"/>
      <c r="K144" s="115"/>
      <c r="L144" s="117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  <c r="BX144" s="115"/>
      <c r="BY144" s="115"/>
      <c r="BZ144" s="115"/>
      <c r="CA144" s="115"/>
      <c r="CB144" s="115"/>
      <c r="CC144" s="115"/>
      <c r="CD144" s="115"/>
      <c r="CE144" s="115"/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  <c r="CQ144" s="115"/>
      <c r="CR144" s="115"/>
      <c r="CS144" s="115"/>
    </row>
    <row r="145" spans="1:97" x14ac:dyDescent="0.25">
      <c r="A145" s="151"/>
      <c r="B145" s="1"/>
      <c r="C145" s="1"/>
      <c r="D145" s="189"/>
      <c r="E145" s="14"/>
      <c r="F145" s="4"/>
      <c r="G145" s="42"/>
      <c r="H145" s="117"/>
      <c r="I145" s="115"/>
      <c r="J145" s="115"/>
      <c r="K145" s="115"/>
      <c r="L145" s="117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5"/>
    </row>
    <row r="146" spans="1:97" x14ac:dyDescent="0.25">
      <c r="A146" s="151"/>
      <c r="B146" s="17" t="s">
        <v>12</v>
      </c>
      <c r="C146" s="17"/>
      <c r="D146" s="203" t="s">
        <v>6</v>
      </c>
      <c r="E146" s="90"/>
      <c r="F146" s="90"/>
      <c r="G146" s="91"/>
      <c r="H146" s="117"/>
      <c r="I146" s="115"/>
      <c r="J146" s="115"/>
      <c r="K146" s="115"/>
      <c r="L146" s="117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</row>
    <row r="147" spans="1:97" x14ac:dyDescent="0.25">
      <c r="A147" s="151"/>
      <c r="B147" s="1"/>
      <c r="C147" s="2" t="s">
        <v>13</v>
      </c>
      <c r="D147" s="21">
        <v>350</v>
      </c>
      <c r="E147" s="4"/>
      <c r="F147" s="4"/>
      <c r="G147" s="42"/>
      <c r="H147" s="117"/>
      <c r="I147" s="115"/>
      <c r="J147" s="115"/>
      <c r="K147" s="115"/>
      <c r="L147" s="117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5"/>
      <c r="BX147" s="115"/>
      <c r="BY147" s="115"/>
      <c r="BZ147" s="115"/>
      <c r="CA147" s="115"/>
      <c r="CB147" s="115"/>
      <c r="CC147" s="115"/>
      <c r="CD147" s="115"/>
      <c r="CE147" s="115"/>
      <c r="CF147" s="115"/>
      <c r="CG147" s="115"/>
      <c r="CH147" s="115"/>
      <c r="CI147" s="115"/>
      <c r="CJ147" s="115"/>
      <c r="CK147" s="115"/>
      <c r="CL147" s="115"/>
      <c r="CM147" s="115"/>
      <c r="CN147" s="115"/>
      <c r="CO147" s="115"/>
      <c r="CP147" s="115"/>
      <c r="CQ147" s="115"/>
      <c r="CR147" s="115"/>
      <c r="CS147" s="115"/>
    </row>
    <row r="148" spans="1:97" x14ac:dyDescent="0.25">
      <c r="A148" s="151"/>
      <c r="B148" s="1"/>
      <c r="C148" s="102" t="s">
        <v>54</v>
      </c>
      <c r="D148" s="21">
        <v>175</v>
      </c>
      <c r="E148" s="4"/>
      <c r="F148" s="4"/>
      <c r="G148" s="42"/>
      <c r="H148" s="117"/>
      <c r="I148" s="115"/>
      <c r="J148" s="115"/>
      <c r="K148" s="115"/>
      <c r="L148" s="117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5"/>
      <c r="BX148" s="115"/>
      <c r="BY148" s="115"/>
      <c r="BZ148" s="115"/>
      <c r="CA148" s="115"/>
      <c r="CB148" s="115"/>
      <c r="CC148" s="115"/>
      <c r="CD148" s="115"/>
      <c r="CE148" s="115"/>
      <c r="CF148" s="115"/>
      <c r="CG148" s="115"/>
      <c r="CH148" s="115"/>
      <c r="CI148" s="115"/>
      <c r="CJ148" s="115"/>
      <c r="CK148" s="115"/>
      <c r="CL148" s="115"/>
      <c r="CM148" s="115"/>
      <c r="CN148" s="115"/>
      <c r="CO148" s="115"/>
      <c r="CP148" s="115"/>
      <c r="CQ148" s="115"/>
      <c r="CR148" s="115"/>
      <c r="CS148" s="115"/>
    </row>
    <row r="149" spans="1:97" s="92" customFormat="1" x14ac:dyDescent="0.25">
      <c r="A149" s="151"/>
      <c r="B149" s="93" t="s">
        <v>16</v>
      </c>
      <c r="C149" s="94"/>
      <c r="D149" s="203">
        <f>SUM(D147:D148)</f>
        <v>525</v>
      </c>
      <c r="E149" s="90"/>
      <c r="F149" s="90"/>
      <c r="G149" s="91"/>
      <c r="H149" s="117"/>
      <c r="I149" s="115"/>
      <c r="J149" s="115"/>
      <c r="K149" s="115"/>
      <c r="L149" s="117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5"/>
      <c r="BX149" s="115"/>
      <c r="BY149" s="115"/>
      <c r="BZ149" s="115"/>
      <c r="CA149" s="115"/>
      <c r="CB149" s="115"/>
      <c r="CC149" s="115"/>
      <c r="CD149" s="115"/>
      <c r="CE149" s="115"/>
      <c r="CF149" s="115"/>
      <c r="CG149" s="115"/>
      <c r="CH149" s="115"/>
      <c r="CI149" s="115"/>
      <c r="CJ149" s="115"/>
      <c r="CK149" s="115"/>
      <c r="CL149" s="115"/>
      <c r="CM149" s="115"/>
      <c r="CN149" s="115"/>
      <c r="CO149" s="115"/>
      <c r="CP149" s="115"/>
      <c r="CQ149" s="115"/>
      <c r="CR149" s="115"/>
      <c r="CS149" s="115"/>
    </row>
    <row r="150" spans="1:97" x14ac:dyDescent="0.25">
      <c r="A150" s="147"/>
      <c r="B150" s="1"/>
      <c r="C150" s="1"/>
      <c r="D150" s="189"/>
      <c r="E150" s="14"/>
      <c r="F150" s="4"/>
      <c r="G150" s="42"/>
      <c r="H150" s="117"/>
      <c r="I150" s="115"/>
      <c r="J150" s="115"/>
      <c r="K150" s="115"/>
      <c r="L150" s="117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5"/>
      <c r="BX150" s="115"/>
      <c r="BY150" s="115"/>
      <c r="BZ150" s="115"/>
      <c r="CA150" s="115"/>
      <c r="CB150" s="115"/>
      <c r="CC150" s="115"/>
      <c r="CD150" s="115"/>
      <c r="CE150" s="115"/>
      <c r="CF150" s="115"/>
      <c r="CG150" s="115"/>
      <c r="CH150" s="115"/>
      <c r="CI150" s="115"/>
      <c r="CJ150" s="115"/>
      <c r="CK150" s="115"/>
      <c r="CL150" s="115"/>
      <c r="CM150" s="115"/>
      <c r="CN150" s="115"/>
      <c r="CO150" s="115"/>
      <c r="CP150" s="115"/>
      <c r="CQ150" s="115"/>
      <c r="CR150" s="115"/>
      <c r="CS150" s="115"/>
    </row>
    <row r="151" spans="1:97" x14ac:dyDescent="0.25">
      <c r="A151" s="147"/>
      <c r="B151" s="17" t="s">
        <v>17</v>
      </c>
      <c r="C151" s="17"/>
      <c r="D151" s="203" t="s">
        <v>6</v>
      </c>
      <c r="E151" s="90" t="s">
        <v>7</v>
      </c>
      <c r="F151" s="90" t="s">
        <v>8</v>
      </c>
      <c r="G151" s="91" t="s">
        <v>9</v>
      </c>
      <c r="H151" s="117"/>
      <c r="I151" s="115"/>
      <c r="J151" s="115"/>
      <c r="K151" s="115"/>
      <c r="L151" s="117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  <c r="BX151" s="115"/>
      <c r="BY151" s="115"/>
      <c r="BZ151" s="115"/>
      <c r="CA151" s="115"/>
      <c r="CB151" s="115"/>
      <c r="CC151" s="115"/>
      <c r="CD151" s="115"/>
      <c r="CE151" s="115"/>
      <c r="CF151" s="115"/>
      <c r="CG151" s="115"/>
      <c r="CH151" s="115"/>
      <c r="CI151" s="115"/>
      <c r="CJ151" s="115"/>
      <c r="CK151" s="115"/>
      <c r="CL151" s="115"/>
      <c r="CM151" s="115"/>
      <c r="CN151" s="115"/>
      <c r="CO151" s="115"/>
      <c r="CP151" s="115"/>
      <c r="CQ151" s="115"/>
      <c r="CR151" s="115"/>
      <c r="CS151" s="115"/>
    </row>
    <row r="152" spans="1:97" x14ac:dyDescent="0.25">
      <c r="A152" s="147">
        <v>71</v>
      </c>
      <c r="B152" s="17" t="s">
        <v>103</v>
      </c>
      <c r="C152" s="17"/>
      <c r="D152" s="188">
        <v>100</v>
      </c>
      <c r="E152" s="18"/>
      <c r="F152" s="4"/>
      <c r="G152" s="42"/>
      <c r="H152" s="117"/>
      <c r="I152" s="115"/>
      <c r="J152" s="115"/>
      <c r="K152" s="115"/>
      <c r="L152" s="117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  <c r="CQ152" s="115"/>
      <c r="CR152" s="115"/>
      <c r="CS152" s="115"/>
    </row>
    <row r="153" spans="1:97" x14ac:dyDescent="0.25">
      <c r="A153" s="147">
        <v>72</v>
      </c>
      <c r="B153" s="1" t="s">
        <v>18</v>
      </c>
      <c r="C153" s="31"/>
      <c r="D153" s="21">
        <v>175</v>
      </c>
      <c r="E153" s="18"/>
      <c r="F153" s="4"/>
      <c r="G153" s="42"/>
      <c r="H153" s="117"/>
      <c r="I153" s="115"/>
      <c r="J153" s="115"/>
      <c r="K153" s="115"/>
      <c r="L153" s="117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5"/>
    </row>
    <row r="154" spans="1:97" x14ac:dyDescent="0.25">
      <c r="A154" s="147">
        <v>73</v>
      </c>
      <c r="B154" s="17" t="s">
        <v>40</v>
      </c>
      <c r="C154" s="17"/>
      <c r="D154" s="204">
        <v>175</v>
      </c>
      <c r="E154" s="113"/>
      <c r="F154" s="4"/>
      <c r="G154" s="42"/>
    </row>
    <row r="155" spans="1:97" x14ac:dyDescent="0.25">
      <c r="A155" s="147">
        <v>74</v>
      </c>
      <c r="B155" s="138" t="s">
        <v>104</v>
      </c>
      <c r="C155" s="17"/>
      <c r="D155" s="204">
        <v>475</v>
      </c>
      <c r="E155" s="113"/>
      <c r="F155" s="4"/>
      <c r="G155" s="42"/>
    </row>
    <row r="156" spans="1:97" x14ac:dyDescent="0.25">
      <c r="A156" s="147">
        <v>75</v>
      </c>
      <c r="B156" s="1" t="s">
        <v>79</v>
      </c>
      <c r="C156" s="101"/>
      <c r="D156" s="21">
        <v>200</v>
      </c>
      <c r="E156" s="4"/>
      <c r="F156" s="4"/>
      <c r="G156" s="42"/>
    </row>
    <row r="157" spans="1:97" x14ac:dyDescent="0.25">
      <c r="A157" s="147">
        <v>76</v>
      </c>
      <c r="B157" s="17" t="s">
        <v>85</v>
      </c>
      <c r="C157" s="17"/>
      <c r="D157" s="188">
        <v>1100</v>
      </c>
      <c r="E157" s="4"/>
      <c r="F157" s="4"/>
      <c r="G157" s="42"/>
    </row>
    <row r="158" spans="1:97" x14ac:dyDescent="0.25">
      <c r="A158" s="147">
        <v>77</v>
      </c>
      <c r="B158" s="17" t="s">
        <v>90</v>
      </c>
      <c r="C158" s="17"/>
      <c r="D158" s="204">
        <v>50</v>
      </c>
      <c r="E158" s="4"/>
      <c r="F158" s="4"/>
      <c r="G158" s="42"/>
    </row>
    <row r="159" spans="1:97" x14ac:dyDescent="0.25">
      <c r="A159" s="147">
        <v>78</v>
      </c>
      <c r="B159" s="17" t="s">
        <v>169</v>
      </c>
      <c r="C159" s="17"/>
      <c r="D159" s="204">
        <v>175</v>
      </c>
      <c r="E159" s="4"/>
      <c r="F159" s="4"/>
      <c r="G159" s="42"/>
    </row>
    <row r="160" spans="1:97" x14ac:dyDescent="0.25">
      <c r="A160" s="147">
        <v>79</v>
      </c>
      <c r="B160" s="17" t="s">
        <v>185</v>
      </c>
      <c r="C160" s="172"/>
      <c r="D160" s="204">
        <v>100</v>
      </c>
      <c r="E160" s="4"/>
      <c r="F160" s="4"/>
      <c r="G160" s="42"/>
    </row>
    <row r="161" spans="1:97" x14ac:dyDescent="0.25">
      <c r="A161" s="152">
        <v>70</v>
      </c>
      <c r="B161" s="111" t="s">
        <v>70</v>
      </c>
      <c r="D161" s="205">
        <v>407.5</v>
      </c>
      <c r="E161" s="4"/>
      <c r="F161" s="4"/>
      <c r="G161" s="42"/>
    </row>
    <row r="162" spans="1:97" x14ac:dyDescent="0.25">
      <c r="A162" s="147"/>
      <c r="B162" s="93" t="s">
        <v>20</v>
      </c>
      <c r="C162" s="94"/>
      <c r="D162" s="203">
        <f>SUM(D152:D161)</f>
        <v>2957.5</v>
      </c>
      <c r="E162" s="90"/>
      <c r="F162" s="90"/>
      <c r="G162" s="91"/>
    </row>
    <row r="163" spans="1:97" x14ac:dyDescent="0.25">
      <c r="A163" s="147"/>
      <c r="B163" s="1"/>
      <c r="C163" s="1"/>
      <c r="D163" s="189"/>
      <c r="E163" s="14"/>
      <c r="F163" s="4"/>
      <c r="G163" s="42"/>
    </row>
    <row r="164" spans="1:97" x14ac:dyDescent="0.25">
      <c r="A164" s="149"/>
      <c r="B164" s="95" t="s">
        <v>71</v>
      </c>
      <c r="C164" s="96"/>
      <c r="D164" s="206">
        <f>(D144+D149+D162)</f>
        <v>4132.5</v>
      </c>
      <c r="E164" s="97"/>
      <c r="F164" s="97"/>
      <c r="G164" s="91"/>
    </row>
    <row r="165" spans="1:97" s="115" customFormat="1" x14ac:dyDescent="0.25">
      <c r="A165" s="151"/>
      <c r="C165" s="142"/>
      <c r="D165" s="188"/>
      <c r="E165" s="12"/>
      <c r="F165" s="178"/>
      <c r="G165" s="44"/>
      <c r="H165" s="117"/>
      <c r="L165" s="117"/>
    </row>
    <row r="166" spans="1:97" x14ac:dyDescent="0.25">
      <c r="B166" s="126" t="s">
        <v>111</v>
      </c>
      <c r="C166" s="127"/>
      <c r="D166" s="207">
        <v>21750</v>
      </c>
      <c r="E166" s="120"/>
      <c r="F166" s="121"/>
      <c r="G166" s="89"/>
    </row>
    <row r="167" spans="1:97" x14ac:dyDescent="0.25">
      <c r="B167" s="126" t="s">
        <v>50</v>
      </c>
      <c r="C167" s="127"/>
      <c r="D167" s="207">
        <v>-1087.5</v>
      </c>
      <c r="E167" s="120"/>
      <c r="F167" s="121"/>
      <c r="G167" s="89"/>
    </row>
    <row r="168" spans="1:97" x14ac:dyDescent="0.25">
      <c r="B168" s="126" t="s">
        <v>91</v>
      </c>
      <c r="C168" s="127"/>
      <c r="D168" s="207">
        <f>SUM(D166:D167)</f>
        <v>20662.5</v>
      </c>
      <c r="E168" s="120"/>
      <c r="F168" s="121" t="s">
        <v>10</v>
      </c>
      <c r="G168" s="89"/>
    </row>
    <row r="169" spans="1:97" s="115" customFormat="1" x14ac:dyDescent="0.25">
      <c r="A169" s="153"/>
      <c r="B169" s="134"/>
      <c r="C169" s="134"/>
      <c r="D169" s="208"/>
      <c r="E169" s="144"/>
      <c r="F169" s="145"/>
      <c r="G169" s="117"/>
      <c r="H169" s="117"/>
      <c r="L169" s="117"/>
    </row>
    <row r="170" spans="1:97" s="92" customFormat="1" x14ac:dyDescent="0.25">
      <c r="A170" s="151"/>
      <c r="B170" s="143" t="s">
        <v>5</v>
      </c>
      <c r="C170" s="143"/>
      <c r="D170" s="209" t="s">
        <v>6</v>
      </c>
      <c r="E170" s="141" t="s">
        <v>7</v>
      </c>
      <c r="F170" s="141" t="s">
        <v>8</v>
      </c>
      <c r="G170" s="131" t="s">
        <v>9</v>
      </c>
      <c r="H170" s="117"/>
      <c r="I170" s="115"/>
      <c r="J170" s="115"/>
      <c r="K170" s="115"/>
      <c r="L170" s="117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BS170" s="115"/>
      <c r="BT170" s="115"/>
      <c r="BU170" s="115"/>
      <c r="BV170" s="115"/>
      <c r="BW170" s="115"/>
      <c r="BX170" s="115"/>
      <c r="BY170" s="115"/>
      <c r="BZ170" s="115"/>
      <c r="CA170" s="115"/>
      <c r="CB170" s="115"/>
      <c r="CC170" s="115"/>
      <c r="CD170" s="115"/>
      <c r="CE170" s="115"/>
      <c r="CF170" s="115"/>
      <c r="CG170" s="115"/>
      <c r="CH170" s="115"/>
      <c r="CI170" s="115"/>
      <c r="CJ170" s="115"/>
      <c r="CK170" s="115"/>
      <c r="CL170" s="115"/>
      <c r="CM170" s="115"/>
      <c r="CN170" s="115"/>
      <c r="CO170" s="115"/>
      <c r="CP170" s="115"/>
      <c r="CQ170" s="115"/>
      <c r="CR170" s="115"/>
      <c r="CS170" s="115"/>
    </row>
    <row r="171" spans="1:97" s="115" customFormat="1" x14ac:dyDescent="0.25">
      <c r="A171" s="151"/>
      <c r="B171" s="111"/>
      <c r="C171" s="111" t="s">
        <v>130</v>
      </c>
      <c r="D171" s="188">
        <v>2000</v>
      </c>
      <c r="E171" s="18"/>
      <c r="F171" s="18"/>
      <c r="G171" s="176"/>
      <c r="H171" s="117"/>
      <c r="L171" s="117"/>
    </row>
    <row r="172" spans="1:97" x14ac:dyDescent="0.25">
      <c r="A172" s="151"/>
      <c r="B172" s="1"/>
      <c r="C172" s="2" t="s">
        <v>29</v>
      </c>
      <c r="D172" s="21">
        <v>165</v>
      </c>
      <c r="E172" s="4"/>
      <c r="F172" s="18"/>
      <c r="G172" s="176"/>
      <c r="H172" s="117"/>
      <c r="I172" s="115"/>
      <c r="J172" s="115"/>
      <c r="K172" s="115"/>
      <c r="L172" s="117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115"/>
      <c r="BO172" s="115"/>
      <c r="BP172" s="115"/>
      <c r="BQ172" s="115"/>
      <c r="BR172" s="115"/>
      <c r="BS172" s="115"/>
      <c r="BT172" s="115"/>
      <c r="BU172" s="115"/>
      <c r="BV172" s="115"/>
      <c r="BW172" s="115"/>
      <c r="BX172" s="115"/>
      <c r="BY172" s="115"/>
      <c r="BZ172" s="115"/>
      <c r="CA172" s="115"/>
      <c r="CB172" s="115"/>
      <c r="CC172" s="115"/>
      <c r="CD172" s="115"/>
      <c r="CE172" s="115"/>
      <c r="CF172" s="115"/>
      <c r="CG172" s="115"/>
      <c r="CH172" s="115"/>
      <c r="CI172" s="115"/>
      <c r="CJ172" s="115"/>
      <c r="CK172" s="115"/>
      <c r="CL172" s="115"/>
      <c r="CM172" s="115"/>
      <c r="CN172" s="115"/>
      <c r="CO172" s="115"/>
      <c r="CP172" s="115"/>
      <c r="CQ172" s="115"/>
      <c r="CR172" s="115"/>
      <c r="CS172" s="115"/>
    </row>
    <row r="173" spans="1:97" x14ac:dyDescent="0.25">
      <c r="A173" s="151"/>
      <c r="B173" s="1"/>
      <c r="C173" s="2" t="s">
        <v>27</v>
      </c>
      <c r="D173" s="21">
        <v>100</v>
      </c>
      <c r="E173" s="4"/>
      <c r="F173" s="18"/>
      <c r="G173" s="176"/>
      <c r="H173" s="117"/>
      <c r="I173" s="115"/>
      <c r="J173" s="115"/>
      <c r="K173" s="115"/>
      <c r="L173" s="117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5"/>
      <c r="BK173" s="115"/>
      <c r="BL173" s="115"/>
      <c r="BM173" s="115"/>
      <c r="BN173" s="115"/>
      <c r="BO173" s="115"/>
      <c r="BP173" s="115"/>
      <c r="BQ173" s="115"/>
      <c r="BR173" s="115"/>
      <c r="BS173" s="115"/>
      <c r="BT173" s="115"/>
      <c r="BU173" s="115"/>
      <c r="BV173" s="115"/>
      <c r="BW173" s="115"/>
      <c r="BX173" s="115"/>
      <c r="BY173" s="115"/>
      <c r="BZ173" s="115"/>
      <c r="CA173" s="115"/>
      <c r="CB173" s="115"/>
      <c r="CC173" s="115"/>
      <c r="CD173" s="115"/>
      <c r="CE173" s="115"/>
      <c r="CF173" s="115"/>
      <c r="CG173" s="115"/>
      <c r="CH173" s="115"/>
      <c r="CI173" s="115"/>
      <c r="CJ173" s="115"/>
      <c r="CK173" s="115"/>
      <c r="CL173" s="115"/>
      <c r="CM173" s="115"/>
      <c r="CN173" s="115"/>
      <c r="CO173" s="115"/>
      <c r="CP173" s="115"/>
      <c r="CQ173" s="115"/>
      <c r="CR173" s="115"/>
      <c r="CS173" s="115"/>
    </row>
    <row r="174" spans="1:97" x14ac:dyDescent="0.25">
      <c r="A174" s="151"/>
      <c r="B174" s="1"/>
      <c r="C174" s="2" t="s">
        <v>53</v>
      </c>
      <c r="D174" s="21">
        <v>854.05</v>
      </c>
      <c r="E174" s="4"/>
      <c r="F174" s="18"/>
      <c r="G174" s="176"/>
      <c r="H174" s="117"/>
      <c r="I174" s="115"/>
      <c r="J174" s="115"/>
      <c r="K174" s="115"/>
      <c r="L174" s="117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  <c r="CQ174" s="115"/>
      <c r="CR174" s="115"/>
      <c r="CS174" s="115"/>
    </row>
    <row r="175" spans="1:97" s="92" customFormat="1" x14ac:dyDescent="0.25">
      <c r="A175" s="151"/>
      <c r="B175" s="139" t="s">
        <v>11</v>
      </c>
      <c r="C175" s="140"/>
      <c r="D175" s="209">
        <f>SUM(D171:D174)</f>
        <v>3119.05</v>
      </c>
      <c r="E175" s="141"/>
      <c r="F175" s="141"/>
      <c r="G175" s="156"/>
      <c r="H175" s="117"/>
      <c r="I175" s="115"/>
      <c r="J175" s="115"/>
      <c r="K175" s="115"/>
      <c r="L175" s="117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  <c r="BX175" s="115"/>
      <c r="BY175" s="115"/>
      <c r="BZ175" s="115"/>
      <c r="CA175" s="115"/>
      <c r="CB175" s="115"/>
      <c r="CC175" s="115"/>
      <c r="CD175" s="115"/>
      <c r="CE175" s="115"/>
      <c r="CF175" s="115"/>
      <c r="CG175" s="115"/>
      <c r="CH175" s="115"/>
      <c r="CI175" s="115"/>
      <c r="CJ175" s="115"/>
      <c r="CK175" s="115"/>
      <c r="CL175" s="115"/>
      <c r="CM175" s="115"/>
      <c r="CN175" s="115"/>
      <c r="CO175" s="115"/>
      <c r="CP175" s="115"/>
      <c r="CQ175" s="115"/>
      <c r="CR175" s="115"/>
      <c r="CS175" s="115"/>
    </row>
    <row r="176" spans="1:97" s="115" customFormat="1" x14ac:dyDescent="0.25">
      <c r="A176" s="151"/>
      <c r="B176" s="19"/>
      <c r="C176" s="19"/>
      <c r="D176" s="210"/>
      <c r="E176" s="142"/>
      <c r="F176" s="4"/>
      <c r="G176" s="42"/>
      <c r="H176" s="117"/>
      <c r="L176" s="117"/>
    </row>
    <row r="177" spans="1:7" x14ac:dyDescent="0.25">
      <c r="B177" s="115" t="s">
        <v>92</v>
      </c>
      <c r="D177" s="211" t="s">
        <v>6</v>
      </c>
      <c r="E177" s="141" t="s">
        <v>7</v>
      </c>
      <c r="F177" s="141" t="s">
        <v>8</v>
      </c>
      <c r="G177" s="131" t="s">
        <v>9</v>
      </c>
    </row>
    <row r="178" spans="1:7" x14ac:dyDescent="0.25">
      <c r="C178" t="s">
        <v>13</v>
      </c>
      <c r="D178" s="212">
        <v>300</v>
      </c>
      <c r="E178" s="159"/>
      <c r="F178" s="4"/>
      <c r="G178" s="42"/>
    </row>
    <row r="179" spans="1:7" x14ac:dyDescent="0.25">
      <c r="C179" t="s">
        <v>93</v>
      </c>
      <c r="D179" s="212">
        <v>275</v>
      </c>
      <c r="E179" s="159"/>
      <c r="F179" s="4"/>
      <c r="G179" s="42"/>
    </row>
    <row r="180" spans="1:7" x14ac:dyDescent="0.25">
      <c r="C180" t="s">
        <v>141</v>
      </c>
      <c r="D180" s="212"/>
      <c r="E180" s="159"/>
      <c r="F180" s="4"/>
      <c r="G180" s="42"/>
    </row>
    <row r="181" spans="1:7" x14ac:dyDescent="0.25">
      <c r="C181" t="s">
        <v>31</v>
      </c>
      <c r="D181" s="212">
        <v>153</v>
      </c>
      <c r="E181" s="159"/>
      <c r="F181" s="4"/>
      <c r="G181" s="42"/>
    </row>
    <row r="182" spans="1:7" x14ac:dyDescent="0.25">
      <c r="C182" t="s">
        <v>94</v>
      </c>
      <c r="D182" s="212">
        <v>275</v>
      </c>
      <c r="E182" s="159"/>
      <c r="F182" s="4"/>
      <c r="G182" s="42"/>
    </row>
    <row r="183" spans="1:7" x14ac:dyDescent="0.25">
      <c r="B183" s="126" t="s">
        <v>16</v>
      </c>
      <c r="C183" s="127"/>
      <c r="D183" s="211">
        <f>SUM(D178:D182)</f>
        <v>1003</v>
      </c>
      <c r="E183" s="132"/>
      <c r="F183" s="141"/>
      <c r="G183" s="157"/>
    </row>
    <row r="184" spans="1:7" x14ac:dyDescent="0.25">
      <c r="D184" s="180"/>
      <c r="E184" s="120"/>
      <c r="F184" s="4"/>
      <c r="G184" s="42"/>
    </row>
    <row r="185" spans="1:7" x14ac:dyDescent="0.25">
      <c r="B185" t="s">
        <v>17</v>
      </c>
      <c r="D185" s="211" t="s">
        <v>6</v>
      </c>
      <c r="E185" s="141" t="s">
        <v>7</v>
      </c>
      <c r="F185" s="141" t="s">
        <v>8</v>
      </c>
      <c r="G185" s="131" t="s">
        <v>9</v>
      </c>
    </row>
    <row r="186" spans="1:7" x14ac:dyDescent="0.25">
      <c r="A186" s="150">
        <v>91</v>
      </c>
      <c r="B186" t="s">
        <v>38</v>
      </c>
      <c r="D186" s="213">
        <v>1000</v>
      </c>
      <c r="E186" s="161"/>
      <c r="F186" s="18"/>
      <c r="G186" s="42"/>
    </row>
    <row r="187" spans="1:7" x14ac:dyDescent="0.25">
      <c r="A187" s="150">
        <v>92</v>
      </c>
      <c r="B187" t="s">
        <v>142</v>
      </c>
      <c r="C187" s="168"/>
      <c r="D187" s="212"/>
      <c r="E187" s="159"/>
      <c r="F187" s="18"/>
      <c r="G187" s="42"/>
    </row>
    <row r="188" spans="1:7" x14ac:dyDescent="0.25">
      <c r="B188" t="s">
        <v>146</v>
      </c>
      <c r="C188" s="168" t="s">
        <v>143</v>
      </c>
      <c r="D188" s="212">
        <v>500</v>
      </c>
      <c r="E188" s="159"/>
      <c r="F188" s="18"/>
      <c r="G188" s="42"/>
    </row>
    <row r="189" spans="1:7" x14ac:dyDescent="0.25">
      <c r="B189" t="s">
        <v>147</v>
      </c>
      <c r="C189" s="168" t="s">
        <v>162</v>
      </c>
      <c r="D189" s="212">
        <v>1750</v>
      </c>
      <c r="E189" s="159"/>
      <c r="F189" s="18"/>
      <c r="G189" s="42"/>
    </row>
    <row r="190" spans="1:7" x14ac:dyDescent="0.25">
      <c r="B190" t="s">
        <v>148</v>
      </c>
      <c r="C190" s="168" t="s">
        <v>217</v>
      </c>
      <c r="D190" s="212">
        <v>1750</v>
      </c>
      <c r="E190" s="159"/>
      <c r="F190" s="18"/>
      <c r="G190" s="42"/>
    </row>
    <row r="191" spans="1:7" x14ac:dyDescent="0.25">
      <c r="B191" t="s">
        <v>215</v>
      </c>
      <c r="C191" s="168" t="s">
        <v>216</v>
      </c>
      <c r="D191" s="212">
        <v>2000</v>
      </c>
      <c r="E191" s="159"/>
      <c r="F191" s="18"/>
      <c r="G191" s="42"/>
    </row>
    <row r="192" spans="1:7" x14ac:dyDescent="0.25">
      <c r="A192" s="150">
        <v>93</v>
      </c>
      <c r="B192" t="s">
        <v>106</v>
      </c>
      <c r="D192" s="212">
        <f>-I176</f>
        <v>0</v>
      </c>
      <c r="E192" s="159"/>
      <c r="F192" s="18"/>
      <c r="G192" s="42"/>
    </row>
    <row r="193" spans="1:10" x14ac:dyDescent="0.25">
      <c r="B193" t="s">
        <v>149</v>
      </c>
      <c r="C193" s="168" t="s">
        <v>145</v>
      </c>
      <c r="D193" s="212">
        <v>1200</v>
      </c>
      <c r="E193" s="159"/>
      <c r="F193" s="18"/>
      <c r="G193" s="42"/>
    </row>
    <row r="194" spans="1:10" x14ac:dyDescent="0.25">
      <c r="B194" t="s">
        <v>150</v>
      </c>
      <c r="C194" s="168" t="s">
        <v>144</v>
      </c>
      <c r="D194" s="212">
        <v>300</v>
      </c>
      <c r="E194" s="159"/>
      <c r="F194" s="18"/>
      <c r="G194" s="42"/>
    </row>
    <row r="195" spans="1:10" x14ac:dyDescent="0.25">
      <c r="A195" s="150">
        <v>94</v>
      </c>
      <c r="B195" t="s">
        <v>105</v>
      </c>
      <c r="D195" s="212"/>
      <c r="E195" s="159"/>
      <c r="F195" s="18"/>
      <c r="G195" s="42"/>
    </row>
    <row r="196" spans="1:10" x14ac:dyDescent="0.25">
      <c r="B196" t="s">
        <v>135</v>
      </c>
      <c r="C196" s="168" t="s">
        <v>140</v>
      </c>
      <c r="D196" s="212">
        <v>300</v>
      </c>
      <c r="E196" s="159"/>
      <c r="F196" s="18"/>
      <c r="G196" s="42"/>
    </row>
    <row r="197" spans="1:10" x14ac:dyDescent="0.25">
      <c r="B197" t="s">
        <v>136</v>
      </c>
      <c r="C197" s="168" t="s">
        <v>138</v>
      </c>
      <c r="D197" s="212">
        <v>4800</v>
      </c>
      <c r="E197" s="159"/>
      <c r="F197" s="18"/>
      <c r="G197" s="42"/>
    </row>
    <row r="198" spans="1:10" x14ac:dyDescent="0.25">
      <c r="B198" t="s">
        <v>137</v>
      </c>
      <c r="C198" s="168" t="s">
        <v>139</v>
      </c>
      <c r="D198" s="212">
        <v>300</v>
      </c>
      <c r="E198" s="159"/>
      <c r="F198" s="18"/>
      <c r="G198" s="42"/>
    </row>
    <row r="199" spans="1:10" x14ac:dyDescent="0.25">
      <c r="A199" s="150">
        <v>95</v>
      </c>
      <c r="B199" s="227" t="s">
        <v>168</v>
      </c>
      <c r="D199" s="212">
        <v>2250</v>
      </c>
      <c r="E199" s="159"/>
      <c r="F199" s="18"/>
      <c r="G199" s="42"/>
    </row>
    <row r="200" spans="1:10" x14ac:dyDescent="0.25">
      <c r="A200" s="150">
        <v>90</v>
      </c>
      <c r="B200" t="s">
        <v>102</v>
      </c>
      <c r="C200" s="173"/>
      <c r="D200" s="212">
        <v>390.45</v>
      </c>
      <c r="E200" s="159"/>
      <c r="F200" s="18"/>
      <c r="G200" s="42"/>
    </row>
    <row r="201" spans="1:10" x14ac:dyDescent="0.25">
      <c r="B201" s="126" t="s">
        <v>20</v>
      </c>
      <c r="C201" s="127"/>
      <c r="D201" s="211">
        <f>SUM(D186:D200)</f>
        <v>16540.45</v>
      </c>
      <c r="E201" s="132"/>
      <c r="F201" s="141"/>
      <c r="G201" s="157"/>
    </row>
    <row r="202" spans="1:10" x14ac:dyDescent="0.25">
      <c r="B202" s="134"/>
      <c r="C202" s="134"/>
      <c r="D202" s="208"/>
      <c r="E202" s="135"/>
      <c r="F202" s="4"/>
      <c r="G202" s="42"/>
    </row>
    <row r="203" spans="1:10" x14ac:dyDescent="0.25">
      <c r="B203" s="136" t="s">
        <v>91</v>
      </c>
      <c r="C203" s="137"/>
      <c r="D203" s="214">
        <f>(D175+D183+D201)</f>
        <v>20662.5</v>
      </c>
      <c r="E203" s="160"/>
      <c r="F203" s="158"/>
      <c r="G203" s="157"/>
    </row>
    <row r="204" spans="1:10" x14ac:dyDescent="0.25">
      <c r="F204" s="178"/>
    </row>
    <row r="205" spans="1:10" x14ac:dyDescent="0.25">
      <c r="A205" s="147"/>
      <c r="B205" s="77" t="s">
        <v>112</v>
      </c>
      <c r="C205" s="78"/>
      <c r="D205" s="79">
        <v>304500</v>
      </c>
      <c r="E205" s="12"/>
      <c r="G205" s="1" t="s">
        <v>49</v>
      </c>
      <c r="I205" s="182"/>
      <c r="J205" s="184"/>
    </row>
    <row r="206" spans="1:10" x14ac:dyDescent="0.25">
      <c r="A206" s="147"/>
      <c r="B206" s="80" t="s">
        <v>59</v>
      </c>
      <c r="C206" s="81"/>
      <c r="D206" s="79">
        <v>-15225</v>
      </c>
      <c r="E206" s="12"/>
      <c r="F206" s="12"/>
      <c r="G206" s="1"/>
    </row>
    <row r="207" spans="1:10" x14ac:dyDescent="0.25">
      <c r="A207" s="147"/>
      <c r="B207" s="80" t="s">
        <v>60</v>
      </c>
      <c r="C207" s="82"/>
      <c r="D207" s="79">
        <f>SUM(D205:D206)</f>
        <v>289275</v>
      </c>
      <c r="E207" s="12"/>
      <c r="F207" s="12"/>
      <c r="G207" s="1"/>
      <c r="J207" t="s">
        <v>10</v>
      </c>
    </row>
    <row r="208" spans="1:10" x14ac:dyDescent="0.25">
      <c r="A208" s="147"/>
      <c r="B208" s="2" t="s">
        <v>10</v>
      </c>
      <c r="C208" s="1"/>
      <c r="D208" s="189"/>
      <c r="E208" s="14"/>
      <c r="F208" s="14"/>
      <c r="G208" s="1"/>
    </row>
    <row r="209" spans="1:8" x14ac:dyDescent="0.25">
      <c r="A209" s="147"/>
      <c r="B209" s="17" t="s">
        <v>12</v>
      </c>
      <c r="C209" s="60"/>
      <c r="D209" s="79" t="s">
        <v>6</v>
      </c>
      <c r="E209" s="76" t="s">
        <v>7</v>
      </c>
      <c r="F209" s="76" t="s">
        <v>8</v>
      </c>
      <c r="G209" s="104" t="s">
        <v>9</v>
      </c>
      <c r="H209" s="89" t="s">
        <v>10</v>
      </c>
    </row>
    <row r="210" spans="1:8" x14ac:dyDescent="0.25">
      <c r="A210" s="146" t="s">
        <v>61</v>
      </c>
      <c r="B210" s="17" t="s">
        <v>80</v>
      </c>
      <c r="C210" s="34" t="s">
        <v>77</v>
      </c>
      <c r="D210" s="188">
        <v>2500</v>
      </c>
      <c r="E210" s="18"/>
      <c r="F210" s="18"/>
      <c r="G210" s="43"/>
    </row>
    <row r="211" spans="1:8" x14ac:dyDescent="0.25">
      <c r="A211" s="146" t="s">
        <v>61</v>
      </c>
      <c r="B211" s="17" t="s">
        <v>80</v>
      </c>
      <c r="C211" s="34" t="s">
        <v>62</v>
      </c>
      <c r="D211" s="188">
        <v>3300</v>
      </c>
      <c r="E211" s="18"/>
      <c r="F211" s="18"/>
      <c r="G211" s="43"/>
    </row>
    <row r="212" spans="1:8" x14ac:dyDescent="0.25">
      <c r="A212" s="146" t="s">
        <v>76</v>
      </c>
      <c r="B212" s="17" t="s">
        <v>80</v>
      </c>
      <c r="C212" s="34" t="s">
        <v>78</v>
      </c>
      <c r="D212" s="188">
        <v>2000</v>
      </c>
      <c r="E212" s="18"/>
      <c r="F212" s="18"/>
      <c r="G212" s="43"/>
    </row>
    <row r="213" spans="1:8" x14ac:dyDescent="0.25">
      <c r="A213" s="146" t="s">
        <v>119</v>
      </c>
      <c r="B213" s="17" t="s">
        <v>170</v>
      </c>
      <c r="C213" s="162" t="s">
        <v>120</v>
      </c>
      <c r="D213" s="188">
        <v>10000</v>
      </c>
      <c r="E213" s="18"/>
      <c r="F213" s="18"/>
      <c r="G213" s="43"/>
    </row>
    <row r="214" spans="1:8" x14ac:dyDescent="0.25">
      <c r="A214" s="146" t="s">
        <v>121</v>
      </c>
      <c r="B214" s="17" t="s">
        <v>81</v>
      </c>
      <c r="C214" s="162" t="s">
        <v>131</v>
      </c>
      <c r="D214" s="188">
        <v>10000</v>
      </c>
      <c r="E214" s="18"/>
      <c r="F214" s="18"/>
      <c r="G214" s="43"/>
    </row>
    <row r="215" spans="1:8" x14ac:dyDescent="0.25">
      <c r="A215" s="146" t="s">
        <v>63</v>
      </c>
      <c r="B215" s="17" t="s">
        <v>63</v>
      </c>
      <c r="C215" s="35" t="s">
        <v>181</v>
      </c>
      <c r="D215" s="188">
        <v>9761.07</v>
      </c>
      <c r="E215" s="18"/>
      <c r="F215" s="18"/>
      <c r="G215" s="43"/>
    </row>
    <row r="216" spans="1:8" x14ac:dyDescent="0.25">
      <c r="A216" s="146" t="s">
        <v>63</v>
      </c>
      <c r="B216" s="17" t="s">
        <v>63</v>
      </c>
      <c r="C216" s="34" t="s">
        <v>64</v>
      </c>
      <c r="D216" s="188">
        <v>115205.93</v>
      </c>
      <c r="E216" s="18" t="s">
        <v>10</v>
      </c>
      <c r="F216" s="18"/>
      <c r="G216" s="43"/>
    </row>
    <row r="217" spans="1:8" x14ac:dyDescent="0.25">
      <c r="A217" s="146" t="s">
        <v>63</v>
      </c>
      <c r="B217" s="22" t="s">
        <v>63</v>
      </c>
      <c r="C217" s="36" t="s">
        <v>65</v>
      </c>
      <c r="D217" s="21">
        <v>110833</v>
      </c>
      <c r="E217" s="18"/>
      <c r="F217" s="18"/>
      <c r="G217" s="43"/>
    </row>
    <row r="218" spans="1:8" x14ac:dyDescent="0.25">
      <c r="A218" s="146" t="s">
        <v>63</v>
      </c>
      <c r="B218" s="22" t="s">
        <v>63</v>
      </c>
      <c r="C218" s="36" t="s">
        <v>66</v>
      </c>
      <c r="D218" s="21">
        <v>10000</v>
      </c>
      <c r="E218" s="18" t="s">
        <v>10</v>
      </c>
      <c r="F218" s="18"/>
      <c r="G218" s="43"/>
    </row>
    <row r="219" spans="1:8" x14ac:dyDescent="0.25">
      <c r="A219" s="146" t="s">
        <v>63</v>
      </c>
      <c r="B219" s="22" t="s">
        <v>63</v>
      </c>
      <c r="C219" s="36" t="s">
        <v>174</v>
      </c>
      <c r="D219" s="21">
        <v>100</v>
      </c>
      <c r="E219" s="18"/>
      <c r="F219" s="18"/>
      <c r="G219" s="43"/>
    </row>
    <row r="220" spans="1:8" x14ac:dyDescent="0.25">
      <c r="A220" s="146" t="s">
        <v>75</v>
      </c>
      <c r="B220" s="22" t="s">
        <v>81</v>
      </c>
      <c r="C220" s="36" t="s">
        <v>72</v>
      </c>
      <c r="D220" s="21">
        <v>1500</v>
      </c>
      <c r="E220" s="18"/>
      <c r="F220" s="18"/>
      <c r="G220" s="43"/>
    </row>
    <row r="221" spans="1:8" x14ac:dyDescent="0.25">
      <c r="A221" s="146" t="s">
        <v>211</v>
      </c>
      <c r="B221" s="22" t="s">
        <v>81</v>
      </c>
      <c r="C221" s="36" t="s">
        <v>212</v>
      </c>
      <c r="D221" s="21">
        <v>3000</v>
      </c>
      <c r="E221" s="18"/>
      <c r="F221" s="18"/>
      <c r="G221" s="43"/>
    </row>
    <row r="222" spans="1:8" x14ac:dyDescent="0.25">
      <c r="A222" s="146" t="s">
        <v>213</v>
      </c>
      <c r="B222" s="22" t="s">
        <v>81</v>
      </c>
      <c r="C222" s="36" t="s">
        <v>214</v>
      </c>
      <c r="D222" s="21">
        <v>1500</v>
      </c>
      <c r="E222" s="18"/>
      <c r="F222" s="18"/>
      <c r="G222" s="43"/>
    </row>
    <row r="223" spans="1:8" x14ac:dyDescent="0.25">
      <c r="A223" s="146" t="s">
        <v>133</v>
      </c>
      <c r="B223" s="22" t="s">
        <v>81</v>
      </c>
      <c r="C223" s="36" t="s">
        <v>132</v>
      </c>
      <c r="D223" s="21">
        <v>1500</v>
      </c>
      <c r="E223" s="18"/>
      <c r="F223" s="18"/>
      <c r="G223" s="43"/>
    </row>
    <row r="224" spans="1:8" x14ac:dyDescent="0.25">
      <c r="A224" s="146" t="s">
        <v>96</v>
      </c>
      <c r="B224" s="22" t="s">
        <v>81</v>
      </c>
      <c r="C224" s="36" t="s">
        <v>97</v>
      </c>
      <c r="D224" s="21">
        <v>275</v>
      </c>
      <c r="E224" s="18"/>
      <c r="F224" s="18"/>
      <c r="G224" s="43"/>
    </row>
    <row r="225" spans="1:12" x14ac:dyDescent="0.25">
      <c r="A225" s="146" t="s">
        <v>98</v>
      </c>
      <c r="B225" s="22" t="s">
        <v>81</v>
      </c>
      <c r="C225" s="36" t="s">
        <v>99</v>
      </c>
      <c r="D225" s="21">
        <v>2300</v>
      </c>
      <c r="E225" s="18"/>
      <c r="F225" s="18"/>
      <c r="G225" s="43"/>
    </row>
    <row r="226" spans="1:12" x14ac:dyDescent="0.25">
      <c r="A226" s="146" t="s">
        <v>107</v>
      </c>
      <c r="B226" s="22" t="s">
        <v>170</v>
      </c>
      <c r="C226" s="36" t="s">
        <v>184</v>
      </c>
      <c r="D226" s="21">
        <v>2000</v>
      </c>
      <c r="E226" s="18"/>
      <c r="F226" s="18"/>
      <c r="G226" s="43"/>
    </row>
    <row r="227" spans="1:12" x14ac:dyDescent="0.25">
      <c r="A227" s="146" t="s">
        <v>100</v>
      </c>
      <c r="B227" s="22" t="s">
        <v>80</v>
      </c>
      <c r="C227" s="36" t="s">
        <v>182</v>
      </c>
      <c r="D227" s="21">
        <v>3500</v>
      </c>
      <c r="E227" s="18"/>
      <c r="F227" s="18"/>
      <c r="G227" s="43"/>
      <c r="L227" s="119"/>
    </row>
    <row r="228" spans="1:12" x14ac:dyDescent="0.25">
      <c r="A228" s="149"/>
      <c r="B228" s="83" t="s">
        <v>16</v>
      </c>
      <c r="C228" s="84"/>
      <c r="D228" s="215">
        <f>SUM(D210:D227)</f>
        <v>289275</v>
      </c>
      <c r="E228" s="85"/>
      <c r="F228" s="85"/>
      <c r="G228" s="104"/>
    </row>
    <row r="229" spans="1:12" x14ac:dyDescent="0.25">
      <c r="A229" s="149"/>
      <c r="B229" s="122"/>
      <c r="C229" s="123"/>
      <c r="D229" s="216"/>
      <c r="E229" s="124"/>
      <c r="F229" s="178"/>
      <c r="G229" s="44"/>
    </row>
    <row r="230" spans="1:12" x14ac:dyDescent="0.25">
      <c r="A230" s="149"/>
      <c r="B230" s="128" t="s">
        <v>113</v>
      </c>
      <c r="C230" s="129"/>
      <c r="D230" s="217">
        <v>8700</v>
      </c>
      <c r="E230" s="124"/>
      <c r="F230" s="124"/>
      <c r="G230" s="44"/>
    </row>
    <row r="231" spans="1:12" x14ac:dyDescent="0.25">
      <c r="A231" s="149"/>
      <c r="B231" s="128" t="s">
        <v>50</v>
      </c>
      <c r="C231" s="129"/>
      <c r="D231" s="217">
        <v>-435</v>
      </c>
      <c r="E231" s="124"/>
      <c r="F231" s="124"/>
      <c r="G231" s="44"/>
    </row>
    <row r="232" spans="1:12" x14ac:dyDescent="0.25">
      <c r="A232" s="149"/>
      <c r="B232" s="128" t="s">
        <v>222</v>
      </c>
      <c r="C232" s="129"/>
      <c r="D232" s="217">
        <v>7304.79</v>
      </c>
      <c r="E232" s="124"/>
      <c r="F232" s="124"/>
      <c r="G232" s="44"/>
    </row>
    <row r="233" spans="1:12" x14ac:dyDescent="0.25">
      <c r="A233" s="149"/>
      <c r="B233" s="128" t="s">
        <v>95</v>
      </c>
      <c r="C233" s="129"/>
      <c r="D233" s="217">
        <f>SUM(D230:D232)</f>
        <v>15569.79</v>
      </c>
      <c r="E233" s="124"/>
      <c r="F233" s="124"/>
      <c r="G233" s="44"/>
    </row>
    <row r="234" spans="1:12" x14ac:dyDescent="0.25">
      <c r="A234" s="149"/>
      <c r="B234" s="122"/>
      <c r="C234" s="123"/>
      <c r="D234" s="216"/>
      <c r="E234" s="124"/>
      <c r="F234" s="124"/>
      <c r="G234" s="44"/>
    </row>
    <row r="235" spans="1:12" x14ac:dyDescent="0.25">
      <c r="A235" s="149"/>
      <c r="B235" s="19" t="s">
        <v>101</v>
      </c>
      <c r="C235" s="123"/>
      <c r="D235" s="218" t="s">
        <v>6</v>
      </c>
      <c r="E235" s="133" t="s">
        <v>7</v>
      </c>
      <c r="F235" s="133" t="s">
        <v>8</v>
      </c>
      <c r="G235" s="130" t="s">
        <v>9</v>
      </c>
    </row>
    <row r="236" spans="1:12" s="115" customFormat="1" x14ac:dyDescent="0.25">
      <c r="A236" s="165"/>
      <c r="B236" s="122"/>
      <c r="C236" s="19" t="s">
        <v>167</v>
      </c>
      <c r="D236" s="188">
        <v>15569.79</v>
      </c>
      <c r="E236" s="18"/>
      <c r="F236" s="18"/>
      <c r="G236" s="43"/>
      <c r="H236" s="117"/>
      <c r="L236" s="117"/>
    </row>
    <row r="237" spans="1:12" s="115" customFormat="1" x14ac:dyDescent="0.25">
      <c r="A237" s="165"/>
      <c r="B237" s="166" t="s">
        <v>128</v>
      </c>
      <c r="C237" s="167"/>
      <c r="D237" s="219">
        <f>(D236)</f>
        <v>15569.79</v>
      </c>
      <c r="E237" s="174"/>
      <c r="F237" s="174"/>
      <c r="G237" s="130"/>
      <c r="H237" s="117"/>
      <c r="L237" s="117"/>
    </row>
    <row r="238" spans="1:12" x14ac:dyDescent="0.25">
      <c r="A238" s="147"/>
      <c r="B238" s="103"/>
      <c r="C238" s="103"/>
      <c r="D238" s="183"/>
      <c r="E238" s="125"/>
      <c r="F238" s="178"/>
      <c r="G238" s="103"/>
    </row>
    <row r="239" spans="1:12" x14ac:dyDescent="0.25">
      <c r="A239" s="147"/>
      <c r="B239" s="1"/>
      <c r="C239" s="1"/>
      <c r="D239" s="220" t="s">
        <v>6</v>
      </c>
      <c r="E239" s="9" t="s">
        <v>7</v>
      </c>
      <c r="F239" s="9" t="s">
        <v>8</v>
      </c>
      <c r="G239" s="46" t="s">
        <v>9</v>
      </c>
    </row>
    <row r="240" spans="1:12" x14ac:dyDescent="0.25">
      <c r="A240" s="149"/>
      <c r="B240" s="61" t="s">
        <v>67</v>
      </c>
      <c r="C240" s="62"/>
      <c r="D240" s="221">
        <f>(D31+D99+D135+D164+D203+D228+D237)</f>
        <v>420554.79</v>
      </c>
      <c r="E240" s="38"/>
      <c r="F240" s="38"/>
      <c r="G240" s="47"/>
    </row>
    <row r="241" spans="1:7" x14ac:dyDescent="0.25">
      <c r="A241" s="147"/>
      <c r="B241" s="116"/>
      <c r="C241" s="1"/>
      <c r="D241" s="222"/>
      <c r="E241" s="110"/>
      <c r="F241" s="178" t="s">
        <v>179</v>
      </c>
      <c r="G241" s="1"/>
    </row>
    <row r="242" spans="1:7" x14ac:dyDescent="0.25">
      <c r="A242" s="147"/>
      <c r="B242" s="1"/>
      <c r="C242" s="1"/>
      <c r="D242" s="181"/>
      <c r="E242" s="1"/>
      <c r="F242" s="1"/>
      <c r="G242" s="1"/>
    </row>
    <row r="243" spans="1:7" x14ac:dyDescent="0.25">
      <c r="A243" s="147"/>
      <c r="B243" s="1"/>
      <c r="C243" s="1"/>
      <c r="D243" s="179"/>
      <c r="E243" s="1"/>
      <c r="F243" s="1"/>
      <c r="G243" s="1"/>
    </row>
    <row r="244" spans="1:7" x14ac:dyDescent="0.25">
      <c r="A244" s="147"/>
      <c r="B244" s="1"/>
      <c r="C244" s="1"/>
      <c r="D244" s="179"/>
      <c r="E244" s="1"/>
      <c r="F244" s="1" t="s">
        <v>69</v>
      </c>
      <c r="G244" s="1" t="s">
        <v>10</v>
      </c>
    </row>
    <row r="245" spans="1:7" x14ac:dyDescent="0.25">
      <c r="C245" t="s">
        <v>86</v>
      </c>
    </row>
    <row r="247" spans="1:7" x14ac:dyDescent="0.25">
      <c r="D247" s="180"/>
    </row>
    <row r="248" spans="1:7" x14ac:dyDescent="0.25">
      <c r="C248" s="87"/>
      <c r="D248" s="223"/>
      <c r="F248" s="88"/>
    </row>
    <row r="249" spans="1:7" x14ac:dyDescent="0.25">
      <c r="D249" s="180"/>
    </row>
    <row r="251" spans="1:7" x14ac:dyDescent="0.25">
      <c r="F251" t="s">
        <v>176</v>
      </c>
    </row>
  </sheetData>
  <sortState ref="B155:D160">
    <sortCondition ref="B155:B160"/>
  </sortState>
  <printOptions horizontalCentered="1" gridLines="1"/>
  <pageMargins left="0.25" right="0.25" top="0.75" bottom="0.75" header="0.3" footer="0.3"/>
  <pageSetup scale="68" orientation="portrait" horizontalDpi="4294967293" verticalDpi="4294967293" r:id="rId1"/>
  <headerFooter>
    <oddHeader>&amp;CASG FY17 Budget</oddHeader>
    <oddFooter>&amp;LMy Documents
ASG Accounting
ASG FY17 Budget&amp;R&amp;D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FY15 ASG Budget</vt:lpstr>
      <vt:lpstr>Sheet2</vt:lpstr>
      <vt:lpstr>Sheet3</vt:lpstr>
      <vt:lpstr>'FY15 ASG Budget'!Print_Area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Preece</dc:creator>
  <cp:lastModifiedBy>Jody Preece</cp:lastModifiedBy>
  <cp:lastPrinted>2016-08-17T22:53:46Z</cp:lastPrinted>
  <dcterms:created xsi:type="dcterms:W3CDTF">2012-11-29T22:05:52Z</dcterms:created>
  <dcterms:modified xsi:type="dcterms:W3CDTF">2016-08-30T21:01:31Z</dcterms:modified>
</cp:coreProperties>
</file>